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FINANCIJSKI PLAN 2022\"/>
    </mc:Choice>
  </mc:AlternateContent>
  <xr:revisionPtr revIDLastSave="0" documentId="13_ncr:1_{062CB3C9-91F5-4EA7-ADA6-FED41BB802AD}" xr6:coauthVersionLast="36" xr6:coauthVersionMax="36" xr10:uidLastSave="{00000000-0000-0000-0000-000000000000}"/>
  <bookViews>
    <workbookView xWindow="930" yWindow="0" windowWidth="20880" windowHeight="9825" xr2:uid="{00000000-000D-0000-FFFF-FFFF00000000}"/>
  </bookViews>
  <sheets>
    <sheet name="PRIHODI" sheetId="1" r:id="rId1"/>
    <sheet name="RASHODI" sheetId="2" r:id="rId2"/>
  </sheets>
  <calcPr calcId="191029"/>
</workbook>
</file>

<file path=xl/calcChain.xml><?xml version="1.0" encoding="utf-8"?>
<calcChain xmlns="http://schemas.openxmlformats.org/spreadsheetml/2006/main">
  <c r="I21" i="1" l="1"/>
  <c r="I20" i="1"/>
  <c r="H21" i="1"/>
  <c r="H20" i="1"/>
  <c r="H91" i="2" l="1"/>
  <c r="H90" i="2"/>
  <c r="H87" i="2"/>
  <c r="H80" i="2"/>
  <c r="H79" i="2"/>
  <c r="H70" i="2"/>
  <c r="H68" i="2"/>
  <c r="H67" i="2"/>
  <c r="H66" i="2"/>
  <c r="H60" i="2"/>
  <c r="H59" i="2"/>
  <c r="H54" i="2"/>
  <c r="H52" i="2"/>
  <c r="H51" i="2"/>
  <c r="H49" i="2"/>
  <c r="H46" i="2"/>
  <c r="H33" i="2"/>
  <c r="H30" i="2"/>
  <c r="H28" i="2"/>
  <c r="H13" i="2"/>
  <c r="I91" i="2" l="1"/>
  <c r="I90" i="2"/>
  <c r="I82" i="2"/>
  <c r="I70" i="2"/>
  <c r="I80" i="2"/>
  <c r="I79" i="2"/>
  <c r="I77" i="2"/>
  <c r="I71" i="2"/>
  <c r="I56" i="2"/>
  <c r="I72" i="2"/>
  <c r="I13" i="2"/>
  <c r="I55" i="2"/>
  <c r="I54" i="2"/>
  <c r="I51" i="2"/>
  <c r="I50" i="2"/>
  <c r="I49" i="2"/>
  <c r="I48" i="2"/>
  <c r="I43" i="2"/>
  <c r="I30" i="2"/>
  <c r="I28" i="2"/>
  <c r="I23" i="2"/>
  <c r="I22" i="2"/>
  <c r="H16" i="1"/>
  <c r="H14" i="1"/>
  <c r="H13" i="1"/>
  <c r="I22" i="1"/>
  <c r="I14" i="1"/>
  <c r="I18" i="1"/>
  <c r="I19" i="1"/>
  <c r="H26" i="2"/>
  <c r="I87" i="2"/>
  <c r="D10" i="1" l="1"/>
  <c r="H26" i="1" l="1"/>
  <c r="H25" i="1"/>
  <c r="I23" i="1"/>
  <c r="H23" i="1"/>
  <c r="H22" i="1"/>
  <c r="H19" i="1"/>
  <c r="I17" i="1"/>
  <c r="H17" i="1"/>
  <c r="I16" i="1"/>
  <c r="I13" i="1"/>
  <c r="I86" i="2"/>
  <c r="H86" i="2"/>
  <c r="I85" i="2"/>
  <c r="H85" i="2"/>
  <c r="I84" i="2"/>
  <c r="I83" i="2"/>
  <c r="I81" i="2"/>
  <c r="I78" i="2"/>
  <c r="H78" i="2"/>
  <c r="I74" i="2"/>
  <c r="H74" i="2"/>
  <c r="I73" i="2"/>
  <c r="H71" i="2"/>
  <c r="I68" i="2"/>
  <c r="I67" i="2"/>
  <c r="I66" i="2"/>
  <c r="I65" i="2"/>
  <c r="H65" i="2"/>
  <c r="I64" i="2"/>
  <c r="I63" i="2"/>
  <c r="I61" i="2"/>
  <c r="H61" i="2"/>
  <c r="I60" i="2"/>
  <c r="I59" i="2"/>
  <c r="I58" i="2"/>
  <c r="I57" i="2"/>
  <c r="H56" i="2"/>
  <c r="I53" i="2"/>
  <c r="I52" i="2"/>
  <c r="H48" i="2"/>
  <c r="I47" i="2"/>
  <c r="H47" i="2"/>
  <c r="I46" i="2"/>
  <c r="H45" i="2"/>
  <c r="H43" i="2"/>
  <c r="I42" i="2"/>
  <c r="H42" i="2"/>
  <c r="I41" i="2"/>
  <c r="H41" i="2"/>
  <c r="I40" i="2"/>
  <c r="I39" i="2"/>
  <c r="H39" i="2"/>
  <c r="I38" i="2"/>
  <c r="H38" i="2"/>
  <c r="I37" i="2"/>
  <c r="H37" i="2"/>
  <c r="I36" i="2"/>
  <c r="H36" i="2"/>
  <c r="I35" i="2"/>
  <c r="I34" i="2"/>
  <c r="H34" i="2"/>
  <c r="I33" i="2"/>
  <c r="I32" i="2"/>
  <c r="I31" i="2"/>
  <c r="I29" i="2"/>
  <c r="I27" i="2"/>
  <c r="H27" i="2"/>
  <c r="I26" i="2"/>
  <c r="I24" i="2"/>
  <c r="H24" i="2"/>
  <c r="H23" i="2"/>
  <c r="H22" i="2"/>
  <c r="I21" i="2"/>
  <c r="H21" i="2"/>
  <c r="I20" i="2"/>
  <c r="H20" i="2"/>
  <c r="I18" i="2"/>
  <c r="H18" i="2"/>
  <c r="I17" i="2"/>
  <c r="H17" i="2"/>
  <c r="I16" i="2"/>
  <c r="H16" i="2"/>
  <c r="I15" i="2"/>
  <c r="H15" i="2"/>
  <c r="I14" i="2"/>
  <c r="G12" i="2" l="1"/>
  <c r="F12" i="2"/>
  <c r="F11" i="2" s="1"/>
  <c r="F10" i="2" s="1"/>
  <c r="F9" i="2" s="1"/>
  <c r="F8" i="2" s="1"/>
  <c r="F7" i="2" s="1"/>
  <c r="F6" i="2" s="1"/>
  <c r="F5" i="2" s="1"/>
  <c r="G10" i="1"/>
  <c r="F10" i="1"/>
  <c r="F9" i="1" s="1"/>
  <c r="F8" i="1" s="1"/>
  <c r="F7" i="1" s="1"/>
  <c r="F6" i="1" s="1"/>
  <c r="G11" i="2" l="1"/>
  <c r="G10" i="2" s="1"/>
  <c r="G9" i="2" s="1"/>
  <c r="G8" i="2" s="1"/>
  <c r="G7" i="2" s="1"/>
  <c r="G6" i="2" s="1"/>
  <c r="G5" i="2" s="1"/>
  <c r="I12" i="2"/>
  <c r="I11" i="2" s="1"/>
  <c r="I10" i="2" s="1"/>
  <c r="I9" i="2" s="1"/>
  <c r="I8" i="2" s="1"/>
  <c r="I7" i="2" s="1"/>
  <c r="I6" i="2" s="1"/>
  <c r="I5" i="2" s="1"/>
  <c r="G9" i="1"/>
  <c r="G8" i="1" s="1"/>
  <c r="G7" i="1" s="1"/>
  <c r="G6" i="1" s="1"/>
  <c r="I10" i="1"/>
  <c r="I9" i="1" s="1"/>
  <c r="I8" i="1" s="1"/>
  <c r="I7" i="1" s="1"/>
  <c r="I6" i="1" s="1"/>
  <c r="E10" i="1"/>
  <c r="E9" i="1" s="1"/>
  <c r="E8" i="1" s="1"/>
  <c r="E7" i="1" s="1"/>
  <c r="E6" i="1" s="1"/>
  <c r="E12" i="2"/>
  <c r="E11" i="2" s="1"/>
  <c r="E10" i="2" s="1"/>
  <c r="E9" i="2" s="1"/>
  <c r="E8" i="2" s="1"/>
  <c r="E7" i="2" s="1"/>
  <c r="E6" i="2" s="1"/>
  <c r="E5" i="2" s="1"/>
  <c r="D12" i="2"/>
  <c r="D11" i="2" l="1"/>
  <c r="D10" i="2" s="1"/>
  <c r="D9" i="2" s="1"/>
  <c r="D8" i="2" s="1"/>
  <c r="D7" i="2" s="1"/>
  <c r="D6" i="2" s="1"/>
  <c r="D5" i="2" s="1"/>
  <c r="H12" i="2"/>
  <c r="H11" i="2" s="1"/>
  <c r="H10" i="2" s="1"/>
  <c r="H9" i="2" s="1"/>
  <c r="H8" i="2" s="1"/>
  <c r="H7" i="2" s="1"/>
  <c r="H6" i="2" s="1"/>
  <c r="H5" i="2" s="1"/>
  <c r="D9" i="1"/>
  <c r="D8" i="1" s="1"/>
  <c r="D7" i="1" s="1"/>
  <c r="D6" i="1" s="1"/>
  <c r="H10" i="1"/>
  <c r="H9" i="1" s="1"/>
  <c r="H8" i="1" s="1"/>
  <c r="H7" i="1" s="1"/>
  <c r="H6" i="1" s="1"/>
</calcChain>
</file>

<file path=xl/sharedStrings.xml><?xml version="1.0" encoding="utf-8"?>
<sst xmlns="http://schemas.openxmlformats.org/spreadsheetml/2006/main" count="272" uniqueCount="246">
  <si>
    <t/>
  </si>
  <si>
    <t>POZICIJA</t>
  </si>
  <si>
    <t>BROJ KONTA</t>
  </si>
  <si>
    <t>VRSTA PRIHODA / PRIMITAKA</t>
  </si>
  <si>
    <t>SVEUKUPNO PRIHODI</t>
  </si>
  <si>
    <t>Razdjel</t>
  </si>
  <si>
    <t>000</t>
  </si>
  <si>
    <t>PRIHODI VPŽ</t>
  </si>
  <si>
    <t>Glava</t>
  </si>
  <si>
    <t>00003</t>
  </si>
  <si>
    <t>PRIHODI SREDNJIH ŠKOLA I UČENIČKIH DOMOVA</t>
  </si>
  <si>
    <t xml:space="preserve">Korisnik </t>
  </si>
  <si>
    <t xml:space="preserve">Izvor </t>
  </si>
  <si>
    <t>4.9.</t>
  </si>
  <si>
    <t>Vlastiti i namjenski prihodi proračunskih korisnika</t>
  </si>
  <si>
    <t>63612</t>
  </si>
  <si>
    <t>Kamate na depozite po viđenju</t>
  </si>
  <si>
    <t>Ostali nespomenuti prihodi po posebnim propisima</t>
  </si>
  <si>
    <t>Prihodi od pruženih usluga</t>
  </si>
  <si>
    <t>Kapitalne donacije od trgovačkih društava</t>
  </si>
  <si>
    <t>VRSTA RASHODA / IZDATAKA</t>
  </si>
  <si>
    <t>SVEUKUPNO RASHODI / IZDACI</t>
  </si>
  <si>
    <t>007</t>
  </si>
  <si>
    <t>UPRAVNI ODJEL ZA OBRAZOVANJE I DEMOGRAFIJU</t>
  </si>
  <si>
    <t>00703</t>
  </si>
  <si>
    <t>Srednjoškolske ustanove i učenički domovi</t>
  </si>
  <si>
    <t>Program</t>
  </si>
  <si>
    <t>1034</t>
  </si>
  <si>
    <t>Aktivnost</t>
  </si>
  <si>
    <t>A100067</t>
  </si>
  <si>
    <t>0922</t>
  </si>
  <si>
    <t>Više srednjoškolsko obrazovanje</t>
  </si>
  <si>
    <t>31111</t>
  </si>
  <si>
    <t>Plaće za zaposlene</t>
  </si>
  <si>
    <t>31131</t>
  </si>
  <si>
    <t>Plaće za prekovremeni rad</t>
  </si>
  <si>
    <t>31141</t>
  </si>
  <si>
    <t>Plaće za posebne uvjete rada</t>
  </si>
  <si>
    <t>31212</t>
  </si>
  <si>
    <t>Nagrade</t>
  </si>
  <si>
    <t>31213</t>
  </si>
  <si>
    <t>Darovi</t>
  </si>
  <si>
    <t>31214</t>
  </si>
  <si>
    <t>Otpremnine</t>
  </si>
  <si>
    <t>31215</t>
  </si>
  <si>
    <t>31216</t>
  </si>
  <si>
    <t>Regres za godišnji odmor</t>
  </si>
  <si>
    <t>31321</t>
  </si>
  <si>
    <t>Doprinosi za obvezno zdravstveno osiguranje</t>
  </si>
  <si>
    <t>Dnevnice za službeni put u zemlji</t>
  </si>
  <si>
    <t>Dnevnice za službeni put u inozemstvu</t>
  </si>
  <si>
    <t>Naknade za prijevoz na službenom putu u zemlji</t>
  </si>
  <si>
    <t>Naknade za prijevoz na službenom putu u inozemstvu</t>
  </si>
  <si>
    <t>Uredski materijal</t>
  </si>
  <si>
    <t>Materijal i sredstva za čišćenje i održavanje</t>
  </si>
  <si>
    <t>Ostali materijal za potrebe redovnog poslovanja</t>
  </si>
  <si>
    <t>Namirnice</t>
  </si>
  <si>
    <t>Materijal i dijelovi za tekuće i investicijsko održavanje postrojenja i opreme</t>
  </si>
  <si>
    <t>Sitni inventar</t>
  </si>
  <si>
    <t>Službena, radna i zaštitna odjeća i obuća</t>
  </si>
  <si>
    <t>Usluge telefona, telefaksa</t>
  </si>
  <si>
    <t>Usluge pri registraciji prijevoznih sredstava</t>
  </si>
  <si>
    <t>Ostale nespomenute usluge</t>
  </si>
  <si>
    <t>Reprezentacija</t>
  </si>
  <si>
    <t>Tuzemne članarine</t>
  </si>
  <si>
    <t>Ostale pristojbe i naknade</t>
  </si>
  <si>
    <t>Ostali nespomenuti rashodi poslovanja</t>
  </si>
  <si>
    <t>Licence</t>
  </si>
  <si>
    <t>Računala i računalna oprema</t>
  </si>
  <si>
    <t>Ostala komunikacijska oprema</t>
  </si>
  <si>
    <t>Oprema</t>
  </si>
  <si>
    <t>Knjige</t>
  </si>
  <si>
    <t xml:space="preserve">Funkc. klas. </t>
  </si>
  <si>
    <t>Naknade za bolest, invalidnost i smrtni slučaj</t>
  </si>
  <si>
    <t>Ulaganja u srednje školstvo - iz vlastitih i namjenskih prihoda škola</t>
  </si>
  <si>
    <t>Podizanje standarda iz vlastitih i namjenskih prihoda srednjih škola</t>
  </si>
  <si>
    <t>Tekuće pomoći pror. korisnicima iz proračuna JLP(R)S koji im nije nadležan</t>
  </si>
  <si>
    <t>IZVRŠENJE 2020.</t>
  </si>
  <si>
    <t>IZVORNI PLAN 2021.</t>
  </si>
  <si>
    <t>TEKUĆI PLAN 2021.</t>
  </si>
  <si>
    <t>IZVRŠENJE 2021.</t>
  </si>
  <si>
    <t>INDEKS 2020.</t>
  </si>
  <si>
    <t>INDEKS 2021.</t>
  </si>
  <si>
    <t>Plaće po sudskim presudama</t>
  </si>
  <si>
    <t>Ostali nenavedeni rashodi za zaposlene</t>
  </si>
  <si>
    <t>Tečajevi i stručni ispiti</t>
  </si>
  <si>
    <t>Ostale usluge za komunikaciju i prijevoz</t>
  </si>
  <si>
    <t>Ostale intelektualne usluge</t>
  </si>
  <si>
    <t>Troškovi sudskih postupaka</t>
  </si>
  <si>
    <t>Zatezne kamate za poreze</t>
  </si>
  <si>
    <t>Zatezne kamate na doprinose</t>
  </si>
  <si>
    <t>8 = 7/4 * 100</t>
  </si>
  <si>
    <t>9 = 7/6 * 100</t>
  </si>
  <si>
    <t>Izvještaj o izvršenju financijskog plana za 2021. godinu - VLASTITA SREDSTVA - PRIHODI</t>
  </si>
  <si>
    <t>Izvještaj o izvršenju financijskog plana za 2021. godinu - VLASTITA SREDSTVA - RASHODI</t>
  </si>
  <si>
    <t>Voditelj računovodstva:</t>
  </si>
  <si>
    <t>Ravnatelj:</t>
  </si>
  <si>
    <t>SŠ. Stjepana Sulimanca, Pitomača</t>
  </si>
  <si>
    <t>R0002054</t>
  </si>
  <si>
    <t>R0005983</t>
  </si>
  <si>
    <t>R0002055</t>
  </si>
  <si>
    <t>R0002691</t>
  </si>
  <si>
    <t>R0002701</t>
  </si>
  <si>
    <t>R0003516</t>
  </si>
  <si>
    <t>R0003524</t>
  </si>
  <si>
    <t>R0004621</t>
  </si>
  <si>
    <t>R0004714</t>
  </si>
  <si>
    <t>R0002056</t>
  </si>
  <si>
    <t>R0002058</t>
  </si>
  <si>
    <t>R0005966</t>
  </si>
  <si>
    <t>Doprinosi za obvezno osiguranje u slučaju nezaposlenosti</t>
  </si>
  <si>
    <t>R0005967</t>
  </si>
  <si>
    <t>Poseban doprinos za poticanje zapošljavanja osoba s invaliditetom</t>
  </si>
  <si>
    <t>R0002061</t>
  </si>
  <si>
    <t>R0004935</t>
  </si>
  <si>
    <t>R0002062</t>
  </si>
  <si>
    <t>R0004936</t>
  </si>
  <si>
    <t>Naknade za smještaj na službenom putu u zemlji</t>
  </si>
  <si>
    <t>Naknade za smještaj na službenom putu u inozemstvu</t>
  </si>
  <si>
    <t>R0002063</t>
  </si>
  <si>
    <t>R0004937</t>
  </si>
  <si>
    <t>R0003511</t>
  </si>
  <si>
    <t>Ostali rashodi za službena putovanja</t>
  </si>
  <si>
    <t>R0002064</t>
  </si>
  <si>
    <t>Naknade za prijevoz na posao i s posla</t>
  </si>
  <si>
    <t>R0002065</t>
  </si>
  <si>
    <t>Seminari, savjetovanja i simpoziji</t>
  </si>
  <si>
    <t>R0003512</t>
  </si>
  <si>
    <t>R0002057</t>
  </si>
  <si>
    <t>Naknade za korištenje privatnog automobila u službene svrhe</t>
  </si>
  <si>
    <t>R0002066</t>
  </si>
  <si>
    <t>R0002682</t>
  </si>
  <si>
    <t>Literatura (publikacije, časopisi, glasila, knjige i ostalo)</t>
  </si>
  <si>
    <t>R0002067</t>
  </si>
  <si>
    <t>R0002059</t>
  </si>
  <si>
    <t>Materijal za higijenske potrebe i njegu</t>
  </si>
  <si>
    <t>R0002068</t>
  </si>
  <si>
    <t>R0002069</t>
  </si>
  <si>
    <t>Osnovni materijal i sirovine</t>
  </si>
  <si>
    <t>R0004938</t>
  </si>
  <si>
    <t>R0006202</t>
  </si>
  <si>
    <t>Električna energija</t>
  </si>
  <si>
    <t>R0006203</t>
  </si>
  <si>
    <t>Plin</t>
  </si>
  <si>
    <t>R0004939</t>
  </si>
  <si>
    <t>Motorni benzin i dizel gorivo</t>
  </si>
  <si>
    <t>R0005292</t>
  </si>
  <si>
    <t>R0003513</t>
  </si>
  <si>
    <t>Ostali materijal i dijelovi za tekuće i investicijsko održavanje</t>
  </si>
  <si>
    <t>R0002683</t>
  </si>
  <si>
    <t>R0002060</t>
  </si>
  <si>
    <t>Auto gume</t>
  </si>
  <si>
    <t>R0002684</t>
  </si>
  <si>
    <t>R0002070</t>
  </si>
  <si>
    <t>R0002136</t>
  </si>
  <si>
    <t>Usluge interneta</t>
  </si>
  <si>
    <t>R0002071</t>
  </si>
  <si>
    <t>Poštarina (pisma, tiskanice i sl.)</t>
  </si>
  <si>
    <t>R0005054</t>
  </si>
  <si>
    <t>R0002685</t>
  </si>
  <si>
    <t>Ostale usluge tekućeg i investicijskog održavanja</t>
  </si>
  <si>
    <t>R0005293</t>
  </si>
  <si>
    <t>Tisak</t>
  </si>
  <si>
    <t>R0002137</t>
  </si>
  <si>
    <t>Promidžbeni materijali</t>
  </si>
  <si>
    <t>R0002072</t>
  </si>
  <si>
    <t>Ostale usluge promidžbe i informiranja</t>
  </si>
  <si>
    <t>R0003514</t>
  </si>
  <si>
    <t>Opskrba vodom</t>
  </si>
  <si>
    <t>R0002138</t>
  </si>
  <si>
    <t>Iznošenje i odvoz smeća</t>
  </si>
  <si>
    <t>R0002686</t>
  </si>
  <si>
    <t>Ostale komunalne usluge</t>
  </si>
  <si>
    <t>R0005968</t>
  </si>
  <si>
    <t>Zakupnine za zemljišta</t>
  </si>
  <si>
    <t>R0002688</t>
  </si>
  <si>
    <t>R0002690</t>
  </si>
  <si>
    <t>Obvezni i preventivni zdravstveni pregledi zaposlenika</t>
  </si>
  <si>
    <t>R0002687</t>
  </si>
  <si>
    <t>Ostale zdravstvene i veterinarske usluge</t>
  </si>
  <si>
    <t>R0002073</t>
  </si>
  <si>
    <t>R0002074</t>
  </si>
  <si>
    <t>Ostale računalne usluge</t>
  </si>
  <si>
    <t>R0002139</t>
  </si>
  <si>
    <t>R0003224</t>
  </si>
  <si>
    <t>R0004940</t>
  </si>
  <si>
    <t>Premije osiguranja prijevoznih sredstava</t>
  </si>
  <si>
    <t>R0005055</t>
  </si>
  <si>
    <t>Premije osiguranja ostale imovine</t>
  </si>
  <si>
    <t>R0005969</t>
  </si>
  <si>
    <t>R0004941</t>
  </si>
  <si>
    <t>R0004942</t>
  </si>
  <si>
    <t>Javnobilježničke pristojbe</t>
  </si>
  <si>
    <t>R0004414</t>
  </si>
  <si>
    <t>R0005608</t>
  </si>
  <si>
    <t>R0004943</t>
  </si>
  <si>
    <t>Rashodi protokola (vijenci, cvijeće, svijeće i slično)</t>
  </si>
  <si>
    <t>R0002075</t>
  </si>
  <si>
    <t>R0002076</t>
  </si>
  <si>
    <t>Usluge banaka</t>
  </si>
  <si>
    <t>R0005970</t>
  </si>
  <si>
    <t>R0005971</t>
  </si>
  <si>
    <t>R0004944</t>
  </si>
  <si>
    <t>Zatezne kamate iz poslovnih odnosa</t>
  </si>
  <si>
    <t>R0005979</t>
  </si>
  <si>
    <t>Ostale zatezne kamate</t>
  </si>
  <si>
    <t>R0005294</t>
  </si>
  <si>
    <t>Tekući prijenosi između proračunskih korisnika istog proračuna temeljem prijenosa EU sredstava</t>
  </si>
  <si>
    <t>R0005295</t>
  </si>
  <si>
    <t>R0005972</t>
  </si>
  <si>
    <t>R0006068</t>
  </si>
  <si>
    <t>Laboratorijska oprema</t>
  </si>
  <si>
    <t>R0006069</t>
  </si>
  <si>
    <t>Ostali instrumenti, uređaji i strojevi</t>
  </si>
  <si>
    <t>R0004945</t>
  </si>
  <si>
    <t>R0003515</t>
  </si>
  <si>
    <t xml:space="preserve"> </t>
  </si>
  <si>
    <t>P0000565</t>
  </si>
  <si>
    <t>P0000349</t>
  </si>
  <si>
    <t>P0000823</t>
  </si>
  <si>
    <t>P0000932</t>
  </si>
  <si>
    <t>P0000231</t>
  </si>
  <si>
    <t>P0000892</t>
  </si>
  <si>
    <t>P0000893</t>
  </si>
  <si>
    <t>P0000931</t>
  </si>
  <si>
    <t>P0000933</t>
  </si>
  <si>
    <t>P0000216</t>
  </si>
  <si>
    <t>P0000215</t>
  </si>
  <si>
    <t>P0000999</t>
  </si>
  <si>
    <t>Tekuće pomoći iz državnog proračuna</t>
  </si>
  <si>
    <t>P0000939</t>
  </si>
  <si>
    <t>Tekuće pomoći od HZMO-a, HZZ-a i HZZO-a</t>
  </si>
  <si>
    <t>Tekuće pomoći iz državnog proračuna prorač. korisnicima  proračuna JLP(R)S</t>
  </si>
  <si>
    <t>Kapitalne pomoći iz državnog proračuna proračunskim korisnicima JLP(R)S</t>
  </si>
  <si>
    <t>Tekuće pomoći iz državnog proračuna temeljem prijenos EU sredstava</t>
  </si>
  <si>
    <t>Tekuće pomoći iz proračuna JLP(R)S temeljem prijenosa EU sredstava</t>
  </si>
  <si>
    <t>Tek. pom. od pror. korisnika drugog pror. temeljem prijenos EU sredstava</t>
  </si>
  <si>
    <t>Sufinanciranje cijene usluge, participacije i slično</t>
  </si>
  <si>
    <t>P0000940</t>
  </si>
  <si>
    <t>P0000742</t>
  </si>
  <si>
    <t>Višak prihoda poslovanja - SŠ: Stjepana Sulimanca, Pitomača</t>
  </si>
  <si>
    <t>Tekući prijenosi između proračunskih korisnika istog proračuna</t>
  </si>
  <si>
    <t>P0000983</t>
  </si>
  <si>
    <t>U Pitomači, 28.03.2022.g.</t>
  </si>
  <si>
    <t>Ljiljana Živković</t>
  </si>
  <si>
    <t>Josip Ivoš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</si>
</sst>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_ ;\-#,##0\ 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none">
        <fgColor rgb="FFFF80FF"/>
        <bgColor rgb="FFFF80FF"/>
      </patternFill>
    </fill>
    <fill>
      <patternFill patternType="solid">
        <fgColor theme="4" tint="0.79998168889431442"/>
        <bgColor rgb="FF696969"/>
      </patternFill>
    </fill>
    <fill>
      <patternFill patternType="solid">
        <fgColor theme="4" tint="0.79998168889431442"/>
        <bgColor rgb="FF0000FF"/>
      </patternFill>
    </fill>
    <fill>
      <patternFill patternType="solid">
        <fgColor theme="4" tint="0.79998168889431442"/>
        <bgColor rgb="FF0080FF"/>
      </patternFill>
    </fill>
    <fill>
      <patternFill patternType="solid">
        <fgColor theme="4" tint="0.79998168889431442"/>
        <bgColor rgb="FF65B1B1"/>
      </patternFill>
    </fill>
    <fill>
      <patternFill patternType="solid">
        <fgColor theme="4" tint="0.79998168889431442"/>
        <bgColor rgb="FF008040"/>
      </patternFill>
    </fill>
    <fill>
      <patternFill patternType="solid">
        <fgColor theme="4" tint="0.79998168889431442"/>
        <bgColor rgb="FFFF0000"/>
      </patternFill>
    </fill>
    <fill>
      <patternFill patternType="solid">
        <fgColor theme="4" tint="0.79998168889431442"/>
        <bgColor rgb="FFFFAE88"/>
      </patternFill>
    </fill>
    <fill>
      <patternFill patternType="solid">
        <fgColor theme="4" tint="0.79998168889431442"/>
        <bgColor rgb="FFFF80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1" fillId="0" borderId="0" xfId="0" applyFont="1" applyFill="1" applyBorder="1"/>
    <xf numFmtId="0" fontId="3" fillId="0" borderId="1" xfId="1" applyFont="1" applyBorder="1" applyAlignment="1">
      <alignment horizontal="center" vertical="center" wrapText="1" readingOrder="1"/>
    </xf>
    <xf numFmtId="0" fontId="3" fillId="2" borderId="1" xfId="1" applyFont="1" applyFill="1" applyBorder="1" applyAlignment="1">
      <alignment horizontal="center" vertical="center" wrapText="1" readingOrder="1"/>
    </xf>
    <xf numFmtId="0" fontId="3" fillId="2" borderId="1" xfId="1" applyFont="1" applyFill="1" applyBorder="1" applyAlignment="1">
      <alignment horizontal="left" vertical="center" wrapText="1" readingOrder="1"/>
    </xf>
    <xf numFmtId="164" fontId="3" fillId="2" borderId="1" xfId="1" applyNumberFormat="1" applyFont="1" applyFill="1" applyBorder="1" applyAlignment="1">
      <alignment horizontal="right" vertical="center" wrapText="1" readingOrder="1"/>
    </xf>
    <xf numFmtId="0" fontId="4" fillId="4" borderId="1" xfId="1" applyFont="1" applyFill="1" applyBorder="1" applyAlignment="1">
      <alignment horizontal="center" vertical="center" wrapText="1" readingOrder="1"/>
    </xf>
    <xf numFmtId="164" fontId="4" fillId="4" borderId="1" xfId="1" applyNumberFormat="1" applyFont="1" applyFill="1" applyBorder="1" applyAlignment="1">
      <alignment horizontal="right" vertical="center" wrapText="1" readingOrder="1"/>
    </xf>
    <xf numFmtId="0" fontId="4" fillId="5" borderId="1" xfId="1" applyFont="1" applyFill="1" applyBorder="1" applyAlignment="1">
      <alignment horizontal="center" vertical="center" wrapText="1" readingOrder="1"/>
    </xf>
    <xf numFmtId="164" fontId="4" fillId="5" borderId="1" xfId="1" applyNumberFormat="1" applyFont="1" applyFill="1" applyBorder="1" applyAlignment="1">
      <alignment horizontal="right" vertical="center" wrapText="1" readingOrder="1"/>
    </xf>
    <xf numFmtId="0" fontId="4" fillId="6" borderId="1" xfId="1" applyFont="1" applyFill="1" applyBorder="1" applyAlignment="1">
      <alignment horizontal="center" vertical="center" wrapText="1" readingOrder="1"/>
    </xf>
    <xf numFmtId="164" fontId="4" fillId="6" borderId="1" xfId="1" applyNumberFormat="1" applyFont="1" applyFill="1" applyBorder="1" applyAlignment="1">
      <alignment horizontal="right" vertical="center" wrapText="1" readingOrder="1"/>
    </xf>
    <xf numFmtId="0" fontId="4" fillId="7" borderId="1" xfId="1" applyFont="1" applyFill="1" applyBorder="1" applyAlignment="1">
      <alignment horizontal="center" vertical="center" wrapText="1" readingOrder="1"/>
    </xf>
    <xf numFmtId="164" fontId="4" fillId="7" borderId="1" xfId="1" applyNumberFormat="1" applyFont="1" applyFill="1" applyBorder="1" applyAlignment="1">
      <alignment horizontal="right" vertical="center" wrapText="1" readingOrder="1"/>
    </xf>
    <xf numFmtId="0" fontId="4" fillId="8" borderId="1" xfId="1" applyFont="1" applyFill="1" applyBorder="1" applyAlignment="1">
      <alignment horizontal="center" vertical="center" wrapText="1" readingOrder="1"/>
    </xf>
    <xf numFmtId="164" fontId="4" fillId="8" borderId="1" xfId="1" applyNumberFormat="1" applyFont="1" applyFill="1" applyBorder="1" applyAlignment="1">
      <alignment horizontal="right" vertical="center" wrapText="1" readingOrder="1"/>
    </xf>
    <xf numFmtId="0" fontId="4" fillId="9" borderId="1" xfId="1" applyFont="1" applyFill="1" applyBorder="1" applyAlignment="1">
      <alignment horizontal="center" vertical="center" wrapText="1" readingOrder="1"/>
    </xf>
    <xf numFmtId="164" fontId="4" fillId="9" borderId="1" xfId="1" applyNumberFormat="1" applyFont="1" applyFill="1" applyBorder="1" applyAlignment="1">
      <alignment horizontal="right" vertical="center" wrapText="1" readingOrder="1"/>
    </xf>
    <xf numFmtId="0" fontId="4" fillId="10" borderId="1" xfId="1" applyFont="1" applyFill="1" applyBorder="1" applyAlignment="1">
      <alignment horizontal="center" vertical="center" wrapText="1" readingOrder="1"/>
    </xf>
    <xf numFmtId="164" fontId="4" fillId="10" borderId="1" xfId="1" applyNumberFormat="1" applyFont="1" applyFill="1" applyBorder="1" applyAlignment="1">
      <alignment horizontal="right" vertical="center" wrapText="1" readingOrder="1"/>
    </xf>
    <xf numFmtId="0" fontId="5" fillId="3" borderId="1" xfId="1" applyFont="1" applyFill="1" applyBorder="1" applyAlignment="1">
      <alignment horizontal="center" vertical="center" wrapText="1" readingOrder="1"/>
    </xf>
    <xf numFmtId="164" fontId="5" fillId="3" borderId="1" xfId="1" applyNumberFormat="1" applyFont="1" applyFill="1" applyBorder="1" applyAlignment="1">
      <alignment horizontal="right" vertical="center" wrapText="1" readingOrder="1"/>
    </xf>
    <xf numFmtId="0" fontId="5" fillId="4" borderId="1" xfId="1" applyFont="1" applyFill="1" applyBorder="1" applyAlignment="1">
      <alignment horizontal="center" vertical="center" wrapText="1" readingOrder="1"/>
    </xf>
    <xf numFmtId="164" fontId="5" fillId="4" borderId="1" xfId="1" applyNumberFormat="1" applyFont="1" applyFill="1" applyBorder="1" applyAlignment="1">
      <alignment horizontal="right" vertical="center" wrapText="1" readingOrder="1"/>
    </xf>
    <xf numFmtId="0" fontId="5" fillId="5" borderId="1" xfId="1" applyFont="1" applyFill="1" applyBorder="1" applyAlignment="1">
      <alignment horizontal="center" vertical="center" wrapText="1" readingOrder="1"/>
    </xf>
    <xf numFmtId="164" fontId="5" fillId="5" borderId="1" xfId="1" applyNumberFormat="1" applyFont="1" applyFill="1" applyBorder="1" applyAlignment="1">
      <alignment horizontal="right" vertical="center" wrapText="1" readingOrder="1"/>
    </xf>
    <xf numFmtId="0" fontId="5" fillId="8" borderId="1" xfId="1" applyFont="1" applyFill="1" applyBorder="1" applyAlignment="1">
      <alignment horizontal="center" vertical="center" wrapText="1" readingOrder="1"/>
    </xf>
    <xf numFmtId="164" fontId="5" fillId="8" borderId="1" xfId="1" applyNumberFormat="1" applyFont="1" applyFill="1" applyBorder="1" applyAlignment="1">
      <alignment horizontal="right" vertical="center" wrapText="1" readingOrder="1"/>
    </xf>
    <xf numFmtId="0" fontId="5" fillId="10" borderId="1" xfId="1" applyFont="1" applyFill="1" applyBorder="1" applyAlignment="1">
      <alignment horizontal="center" vertical="center" wrapText="1" readingOrder="1"/>
    </xf>
    <xf numFmtId="164" fontId="5" fillId="10" borderId="1" xfId="1" applyNumberFormat="1" applyFont="1" applyFill="1" applyBorder="1" applyAlignment="1">
      <alignment horizontal="right" vertical="center" wrapText="1" readingOrder="1"/>
    </xf>
    <xf numFmtId="164" fontId="3" fillId="0" borderId="1" xfId="1" applyNumberFormat="1" applyFont="1" applyFill="1" applyBorder="1" applyAlignment="1">
      <alignment horizontal="right" vertical="center" wrapText="1" readingOrder="1"/>
    </xf>
    <xf numFmtId="0" fontId="6" fillId="0" borderId="1" xfId="1" applyFont="1" applyBorder="1" applyAlignment="1">
      <alignment horizontal="center" vertical="center" wrapText="1" readingOrder="1"/>
    </xf>
    <xf numFmtId="3" fontId="3" fillId="2" borderId="1" xfId="1" applyNumberFormat="1" applyFont="1" applyFill="1" applyBorder="1" applyAlignment="1">
      <alignment horizontal="center" vertical="center" wrapText="1" readingOrder="1"/>
    </xf>
    <xf numFmtId="165" fontId="4" fillId="10" borderId="1" xfId="1" applyNumberFormat="1" applyFont="1" applyFill="1" applyBorder="1" applyAlignment="1">
      <alignment horizontal="center" vertical="center" wrapText="1" readingOrder="1"/>
    </xf>
    <xf numFmtId="165" fontId="5" fillId="3" borderId="1" xfId="1" applyNumberFormat="1" applyFont="1" applyFill="1" applyBorder="1" applyAlignment="1">
      <alignment horizontal="center" vertical="center" wrapText="1" readingOrder="1"/>
    </xf>
    <xf numFmtId="165" fontId="4" fillId="4" borderId="1" xfId="1" applyNumberFormat="1" applyFont="1" applyFill="1" applyBorder="1" applyAlignment="1">
      <alignment horizontal="center" vertical="center" wrapText="1" readingOrder="1"/>
    </xf>
    <xf numFmtId="165" fontId="4" fillId="5" borderId="1" xfId="1" applyNumberFormat="1" applyFont="1" applyFill="1" applyBorder="1" applyAlignment="1">
      <alignment horizontal="center" vertical="center" wrapText="1" readingOrder="1"/>
    </xf>
    <xf numFmtId="165" fontId="4" fillId="6" borderId="1" xfId="1" applyNumberFormat="1" applyFont="1" applyFill="1" applyBorder="1" applyAlignment="1">
      <alignment horizontal="center" vertical="center" wrapText="1" readingOrder="1"/>
    </xf>
    <xf numFmtId="165" fontId="4" fillId="7" borderId="1" xfId="1" applyNumberFormat="1" applyFont="1" applyFill="1" applyBorder="1" applyAlignment="1">
      <alignment horizontal="center" vertical="center" wrapText="1" readingOrder="1"/>
    </xf>
    <xf numFmtId="165" fontId="4" fillId="8" borderId="1" xfId="1" applyNumberFormat="1" applyFont="1" applyFill="1" applyBorder="1" applyAlignment="1">
      <alignment horizontal="center" vertical="center" wrapText="1" readingOrder="1"/>
    </xf>
    <xf numFmtId="165" fontId="4" fillId="9" borderId="1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2" xfId="0" applyFont="1" applyFill="1" applyBorder="1"/>
    <xf numFmtId="0" fontId="3" fillId="2" borderId="0" xfId="1" applyFont="1" applyFill="1" applyBorder="1" applyAlignment="1">
      <alignment horizontal="center" vertical="center" wrapText="1" readingOrder="1"/>
    </xf>
    <xf numFmtId="0" fontId="3" fillId="2" borderId="0" xfId="1" applyFont="1" applyFill="1" applyBorder="1" applyAlignment="1">
      <alignment horizontal="left" vertical="center" wrapText="1" readingOrder="1"/>
    </xf>
    <xf numFmtId="164" fontId="3" fillId="2" borderId="0" xfId="1" applyNumberFormat="1" applyFont="1" applyFill="1" applyBorder="1" applyAlignment="1">
      <alignment horizontal="right" vertical="center" wrapText="1" readingOrder="1"/>
    </xf>
    <xf numFmtId="3" fontId="3" fillId="2" borderId="0" xfId="1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FF"/>
      <rgbColor rgb="000080FF"/>
      <rgbColor rgb="00FF0000"/>
      <rgbColor rgb="00FF80FF"/>
      <rgbColor rgb="0065B1B1"/>
      <rgbColor rgb="00008040"/>
      <rgbColor rgb="00FFAE88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showGridLines="0" tabSelected="1" topLeftCell="A3" workbookViewId="0">
      <pane ySplit="2" topLeftCell="A8" activePane="bottomLeft" state="frozen"/>
      <selection activeCell="A3" sqref="A3"/>
      <selection pane="bottomLeft" activeCell="I22" sqref="I22"/>
    </sheetView>
  </sheetViews>
  <sheetFormatPr defaultRowHeight="15" x14ac:dyDescent="0.25"/>
  <cols>
    <col min="1" max="2" width="10.7109375" customWidth="1"/>
    <col min="3" max="3" width="55.7109375" customWidth="1"/>
    <col min="4" max="7" width="11.7109375" customWidth="1"/>
    <col min="8" max="9" width="9.7109375" customWidth="1"/>
  </cols>
  <sheetData>
    <row r="1" spans="1:9" ht="8.65" customHeight="1" x14ac:dyDescent="0.25"/>
    <row r="2" spans="1:9" ht="7.15" customHeight="1" x14ac:dyDescent="0.25"/>
    <row r="3" spans="1:9" ht="20.100000000000001" customHeight="1" x14ac:dyDescent="0.25">
      <c r="A3" s="47" t="s">
        <v>93</v>
      </c>
      <c r="B3" s="47"/>
      <c r="C3" s="47"/>
      <c r="D3" s="47"/>
      <c r="E3" s="47"/>
      <c r="F3" s="47"/>
      <c r="G3" s="47"/>
      <c r="H3" s="47"/>
      <c r="I3" s="47"/>
    </row>
    <row r="4" spans="1:9" ht="22.5" x14ac:dyDescent="0.25">
      <c r="A4" s="1" t="s">
        <v>1</v>
      </c>
      <c r="B4" s="1" t="s">
        <v>2</v>
      </c>
      <c r="C4" s="1" t="s">
        <v>3</v>
      </c>
      <c r="D4" s="1" t="s">
        <v>77</v>
      </c>
      <c r="E4" s="1" t="s">
        <v>78</v>
      </c>
      <c r="F4" s="1" t="s">
        <v>79</v>
      </c>
      <c r="G4" s="1" t="s">
        <v>80</v>
      </c>
      <c r="H4" s="1" t="s">
        <v>81</v>
      </c>
      <c r="I4" s="1" t="s">
        <v>82</v>
      </c>
    </row>
    <row r="5" spans="1:9" x14ac:dyDescent="0.2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 t="s">
        <v>91</v>
      </c>
      <c r="I5" s="30" t="s">
        <v>92</v>
      </c>
    </row>
    <row r="6" spans="1:9" x14ac:dyDescent="0.25">
      <c r="A6" s="19" t="s">
        <v>0</v>
      </c>
      <c r="B6" s="19" t="s">
        <v>0</v>
      </c>
      <c r="C6" s="19" t="s">
        <v>4</v>
      </c>
      <c r="D6" s="20">
        <f>D7</f>
        <v>7769537.0699999994</v>
      </c>
      <c r="E6" s="20">
        <f t="shared" ref="E6:I9" si="0">E7</f>
        <v>8414970.8800000008</v>
      </c>
      <c r="F6" s="20">
        <f t="shared" si="0"/>
        <v>9098970.8800000008</v>
      </c>
      <c r="G6" s="20">
        <f t="shared" si="0"/>
        <v>9181406.7100000009</v>
      </c>
      <c r="H6" s="36">
        <f t="shared" si="0"/>
        <v>118</v>
      </c>
      <c r="I6" s="36">
        <f t="shared" si="0"/>
        <v>101</v>
      </c>
    </row>
    <row r="7" spans="1:9" x14ac:dyDescent="0.25">
      <c r="A7" s="21" t="s">
        <v>5</v>
      </c>
      <c r="B7" s="21" t="s">
        <v>6</v>
      </c>
      <c r="C7" s="21" t="s">
        <v>7</v>
      </c>
      <c r="D7" s="22">
        <f>D8</f>
        <v>7769537.0699999994</v>
      </c>
      <c r="E7" s="22">
        <f t="shared" si="0"/>
        <v>8414970.8800000008</v>
      </c>
      <c r="F7" s="22">
        <f t="shared" si="0"/>
        <v>9098970.8800000008</v>
      </c>
      <c r="G7" s="22">
        <f t="shared" si="0"/>
        <v>9181406.7100000009</v>
      </c>
      <c r="H7" s="37">
        <f t="shared" si="0"/>
        <v>118</v>
      </c>
      <c r="I7" s="37">
        <f t="shared" si="0"/>
        <v>101</v>
      </c>
    </row>
    <row r="8" spans="1:9" x14ac:dyDescent="0.25">
      <c r="A8" s="23" t="s">
        <v>8</v>
      </c>
      <c r="B8" s="23" t="s">
        <v>9</v>
      </c>
      <c r="C8" s="23" t="s">
        <v>10</v>
      </c>
      <c r="D8" s="24">
        <f>D9</f>
        <v>7769537.0699999994</v>
      </c>
      <c r="E8" s="24">
        <f t="shared" si="0"/>
        <v>8414970.8800000008</v>
      </c>
      <c r="F8" s="24">
        <f t="shared" si="0"/>
        <v>9098970.8800000008</v>
      </c>
      <c r="G8" s="24">
        <f t="shared" si="0"/>
        <v>9181406.7100000009</v>
      </c>
      <c r="H8" s="38">
        <f t="shared" si="0"/>
        <v>118</v>
      </c>
      <c r="I8" s="38">
        <f t="shared" si="0"/>
        <v>101</v>
      </c>
    </row>
    <row r="9" spans="1:9" x14ac:dyDescent="0.25">
      <c r="A9" s="25" t="s">
        <v>11</v>
      </c>
      <c r="B9" s="25">
        <v>23</v>
      </c>
      <c r="C9" s="25" t="s">
        <v>97</v>
      </c>
      <c r="D9" s="26">
        <f>D10</f>
        <v>7769537.0699999994</v>
      </c>
      <c r="E9" s="26">
        <f t="shared" si="0"/>
        <v>8414970.8800000008</v>
      </c>
      <c r="F9" s="26">
        <f t="shared" si="0"/>
        <v>9098970.8800000008</v>
      </c>
      <c r="G9" s="26">
        <f t="shared" si="0"/>
        <v>9181406.7100000009</v>
      </c>
      <c r="H9" s="39">
        <f t="shared" si="0"/>
        <v>118</v>
      </c>
      <c r="I9" s="39">
        <f t="shared" si="0"/>
        <v>101</v>
      </c>
    </row>
    <row r="10" spans="1:9" x14ac:dyDescent="0.25">
      <c r="A10" s="27" t="s">
        <v>12</v>
      </c>
      <c r="B10" s="27" t="s">
        <v>13</v>
      </c>
      <c r="C10" s="27" t="s">
        <v>14</v>
      </c>
      <c r="D10" s="28">
        <f>SUM(D11:D28)</f>
        <v>7769537.0699999994</v>
      </c>
      <c r="E10" s="28">
        <f>SUM(E11:E28)</f>
        <v>8414970.8800000008</v>
      </c>
      <c r="F10" s="28">
        <f>SUM(F11:F28)</f>
        <v>9098970.8800000008</v>
      </c>
      <c r="G10" s="28">
        <f>SUM(G11:G28)</f>
        <v>9181406.7100000009</v>
      </c>
      <c r="H10" s="32">
        <f>ROUND(G10/D10*100,0)</f>
        <v>118</v>
      </c>
      <c r="I10" s="32">
        <f>ROUND(G10/F10*100,0)</f>
        <v>101</v>
      </c>
    </row>
    <row r="11" spans="1:9" ht="12.95" customHeight="1" x14ac:dyDescent="0.25">
      <c r="A11" s="2" t="s">
        <v>228</v>
      </c>
      <c r="B11" s="2">
        <v>63311</v>
      </c>
      <c r="C11" s="3" t="s">
        <v>229</v>
      </c>
      <c r="D11" s="4"/>
      <c r="E11" s="4"/>
      <c r="F11" s="4"/>
      <c r="G11" s="4">
        <v>25000</v>
      </c>
      <c r="H11" s="31">
        <v>0</v>
      </c>
      <c r="I11" s="31">
        <v>0</v>
      </c>
    </row>
    <row r="12" spans="1:9" ht="12.95" customHeight="1" x14ac:dyDescent="0.25">
      <c r="A12" s="2" t="s">
        <v>230</v>
      </c>
      <c r="B12" s="2">
        <v>63414</v>
      </c>
      <c r="C12" s="3" t="s">
        <v>231</v>
      </c>
      <c r="D12" s="4"/>
      <c r="E12" s="4">
        <v>36000</v>
      </c>
      <c r="F12" s="4">
        <v>36000</v>
      </c>
      <c r="G12" s="4"/>
      <c r="H12" s="31">
        <v>0</v>
      </c>
      <c r="I12" s="31">
        <v>0</v>
      </c>
    </row>
    <row r="13" spans="1:9" ht="12.95" customHeight="1" x14ac:dyDescent="0.25">
      <c r="A13" s="2" t="s">
        <v>217</v>
      </c>
      <c r="B13" s="2" t="s">
        <v>15</v>
      </c>
      <c r="C13" s="3" t="s">
        <v>232</v>
      </c>
      <c r="D13" s="4">
        <v>5698853.4000000004</v>
      </c>
      <c r="E13" s="4">
        <v>6180000</v>
      </c>
      <c r="F13" s="4">
        <v>6330000</v>
      </c>
      <c r="G13" s="4">
        <v>6204327.0800000001</v>
      </c>
      <c r="H13" s="31">
        <f>ROUND(G13/D13*100,2)</f>
        <v>108.87</v>
      </c>
      <c r="I13" s="31">
        <f t="shared" ref="I13:I23" si="1">ROUND(G13/F13*100,2)</f>
        <v>98.01</v>
      </c>
    </row>
    <row r="14" spans="1:9" ht="12.95" customHeight="1" x14ac:dyDescent="0.25">
      <c r="A14" s="2" t="s">
        <v>218</v>
      </c>
      <c r="B14" s="2">
        <v>63613</v>
      </c>
      <c r="C14" s="3" t="s">
        <v>76</v>
      </c>
      <c r="D14" s="4">
        <v>82836.39</v>
      </c>
      <c r="E14" s="4">
        <v>100000</v>
      </c>
      <c r="F14" s="4">
        <v>110000</v>
      </c>
      <c r="G14" s="4">
        <v>122948.25</v>
      </c>
      <c r="H14" s="31">
        <f>ROUND(G14/D14*100,2)</f>
        <v>148.41999999999999</v>
      </c>
      <c r="I14" s="31">
        <f>ROUND(G14/F14*100,2)</f>
        <v>111.77</v>
      </c>
    </row>
    <row r="15" spans="1:9" ht="12.95" customHeight="1" x14ac:dyDescent="0.25">
      <c r="A15" s="2" t="s">
        <v>219</v>
      </c>
      <c r="B15" s="2">
        <v>63613</v>
      </c>
      <c r="C15" s="3" t="s">
        <v>76</v>
      </c>
      <c r="D15" s="4"/>
      <c r="E15" s="4"/>
      <c r="F15" s="4">
        <v>30000</v>
      </c>
      <c r="G15" s="4"/>
      <c r="H15" s="31">
        <v>0</v>
      </c>
      <c r="I15" s="31">
        <v>0</v>
      </c>
    </row>
    <row r="16" spans="1:9" ht="12.95" customHeight="1" x14ac:dyDescent="0.25">
      <c r="A16" s="2" t="s">
        <v>220</v>
      </c>
      <c r="B16" s="2">
        <v>63622</v>
      </c>
      <c r="C16" s="3" t="s">
        <v>233</v>
      </c>
      <c r="D16" s="4">
        <v>19925.95</v>
      </c>
      <c r="E16" s="4">
        <v>10000</v>
      </c>
      <c r="F16" s="4">
        <v>10000</v>
      </c>
      <c r="G16" s="4">
        <v>9105.2999999999993</v>
      </c>
      <c r="H16" s="31">
        <f>ROUND(G16/D16*100,2)</f>
        <v>45.7</v>
      </c>
      <c r="I16" s="31">
        <f t="shared" si="1"/>
        <v>91.05</v>
      </c>
    </row>
    <row r="17" spans="1:9" ht="12.95" customHeight="1" x14ac:dyDescent="0.25">
      <c r="A17" s="2" t="s">
        <v>221</v>
      </c>
      <c r="B17" s="2">
        <v>63811</v>
      </c>
      <c r="C17" s="3" t="s">
        <v>234</v>
      </c>
      <c r="D17" s="4">
        <v>531018.26</v>
      </c>
      <c r="E17" s="4"/>
      <c r="F17" s="4">
        <v>300000</v>
      </c>
      <c r="G17" s="4">
        <v>360732.21</v>
      </c>
      <c r="H17" s="31">
        <f t="shared" ref="H17:H26" si="2">ROUND(G17/D17*100,2)</f>
        <v>67.930000000000007</v>
      </c>
      <c r="I17" s="31">
        <f t="shared" si="1"/>
        <v>120.24</v>
      </c>
    </row>
    <row r="18" spans="1:9" ht="12.95" customHeight="1" x14ac:dyDescent="0.25">
      <c r="A18" s="2" t="s">
        <v>222</v>
      </c>
      <c r="B18" s="2">
        <v>63812</v>
      </c>
      <c r="C18" s="3" t="s">
        <v>235</v>
      </c>
      <c r="D18" s="4"/>
      <c r="E18" s="4">
        <v>511943.07</v>
      </c>
      <c r="F18" s="4">
        <v>511943.07</v>
      </c>
      <c r="G18" s="4">
        <v>709406.49</v>
      </c>
      <c r="H18" s="31">
        <v>0</v>
      </c>
      <c r="I18" s="31">
        <f>ROUND(G18/F18*100,2)</f>
        <v>138.57</v>
      </c>
    </row>
    <row r="19" spans="1:9" ht="12.95" customHeight="1" x14ac:dyDescent="0.25">
      <c r="A19" s="2" t="s">
        <v>223</v>
      </c>
      <c r="B19" s="2">
        <v>63813</v>
      </c>
      <c r="C19" s="3" t="s">
        <v>236</v>
      </c>
      <c r="D19" s="4">
        <v>306098.09000000003</v>
      </c>
      <c r="E19" s="4">
        <v>816467.81</v>
      </c>
      <c r="F19" s="4">
        <v>610467.81000000006</v>
      </c>
      <c r="G19" s="4">
        <v>438290.04</v>
      </c>
      <c r="H19" s="31">
        <f t="shared" si="2"/>
        <v>143.19</v>
      </c>
      <c r="I19" s="31">
        <f>ROUND(G19/F19*100,2)</f>
        <v>71.8</v>
      </c>
    </row>
    <row r="20" spans="1:9" ht="12.95" customHeight="1" x14ac:dyDescent="0.25">
      <c r="A20" s="2" t="s">
        <v>225</v>
      </c>
      <c r="B20" s="2">
        <v>64132</v>
      </c>
      <c r="C20" s="3" t="s">
        <v>16</v>
      </c>
      <c r="D20" s="4">
        <v>56.26</v>
      </c>
      <c r="E20" s="4">
        <v>60</v>
      </c>
      <c r="F20" s="4">
        <v>60</v>
      </c>
      <c r="G20" s="4">
        <v>53.01</v>
      </c>
      <c r="H20" s="31">
        <f>ROUND(G20/D20*100,2)</f>
        <v>94.22</v>
      </c>
      <c r="I20" s="31">
        <f>ROUND(G20/F20*100,2)</f>
        <v>88.35</v>
      </c>
    </row>
    <row r="21" spans="1:9" ht="12.95" customHeight="1" x14ac:dyDescent="0.25">
      <c r="A21" s="2" t="s">
        <v>226</v>
      </c>
      <c r="B21" s="2">
        <v>65264</v>
      </c>
      <c r="C21" s="3" t="s">
        <v>237</v>
      </c>
      <c r="D21" s="4">
        <v>6244.69</v>
      </c>
      <c r="E21" s="4">
        <v>9500</v>
      </c>
      <c r="F21" s="4">
        <v>9500</v>
      </c>
      <c r="G21" s="4">
        <v>34200</v>
      </c>
      <c r="H21" s="31">
        <f>ROUND(G21/D21*100,2)</f>
        <v>547.66999999999996</v>
      </c>
      <c r="I21" s="31">
        <f>ROUND(G21/F21*100,2)</f>
        <v>360</v>
      </c>
    </row>
    <row r="22" spans="1:9" ht="12.95" customHeight="1" x14ac:dyDescent="0.25">
      <c r="A22" s="2" t="s">
        <v>238</v>
      </c>
      <c r="B22" s="2">
        <v>65269</v>
      </c>
      <c r="C22" s="3" t="s">
        <v>17</v>
      </c>
      <c r="D22" s="4">
        <v>441.8</v>
      </c>
      <c r="E22" s="4">
        <v>1000</v>
      </c>
      <c r="F22" s="4">
        <v>1000</v>
      </c>
      <c r="G22" s="4">
        <v>20500</v>
      </c>
      <c r="H22" s="31">
        <f t="shared" si="2"/>
        <v>4640.1099999999997</v>
      </c>
      <c r="I22" s="31">
        <f>ROUND(G22/F22*100,2)</f>
        <v>2050</v>
      </c>
    </row>
    <row r="23" spans="1:9" ht="12.95" customHeight="1" x14ac:dyDescent="0.25">
      <c r="A23" s="2" t="s">
        <v>227</v>
      </c>
      <c r="B23" s="2">
        <v>66151</v>
      </c>
      <c r="C23" s="3" t="s">
        <v>18</v>
      </c>
      <c r="D23" s="4">
        <v>1096458.3899999999</v>
      </c>
      <c r="E23" s="4">
        <v>750000</v>
      </c>
      <c r="F23" s="4">
        <v>1150000</v>
      </c>
      <c r="G23" s="4">
        <v>1256234.33</v>
      </c>
      <c r="H23" s="31">
        <f t="shared" si="2"/>
        <v>114.57</v>
      </c>
      <c r="I23" s="31">
        <f t="shared" si="1"/>
        <v>109.24</v>
      </c>
    </row>
    <row r="24" spans="1:9" ht="12.95" customHeight="1" x14ac:dyDescent="0.25">
      <c r="A24" s="2" t="s">
        <v>239</v>
      </c>
      <c r="B24" s="2">
        <v>92211</v>
      </c>
      <c r="C24" s="3" t="s">
        <v>240</v>
      </c>
      <c r="D24" s="4"/>
      <c r="E24" s="4"/>
      <c r="F24" s="4"/>
      <c r="G24" s="4"/>
      <c r="H24" s="31"/>
      <c r="I24" s="31">
        <v>0</v>
      </c>
    </row>
    <row r="25" spans="1:9" ht="12.95" customHeight="1" x14ac:dyDescent="0.25">
      <c r="A25" s="2" t="s">
        <v>224</v>
      </c>
      <c r="B25" s="2">
        <v>63911</v>
      </c>
      <c r="C25" s="3" t="s">
        <v>241</v>
      </c>
      <c r="D25" s="4">
        <v>25000</v>
      </c>
      <c r="E25" s="4"/>
      <c r="F25" s="4"/>
      <c r="G25" s="4"/>
      <c r="H25" s="31">
        <f t="shared" si="2"/>
        <v>0</v>
      </c>
      <c r="I25" s="31">
        <v>0</v>
      </c>
    </row>
    <row r="26" spans="1:9" ht="12.95" customHeight="1" x14ac:dyDescent="0.25">
      <c r="A26" s="2" t="s">
        <v>242</v>
      </c>
      <c r="B26" s="2">
        <v>66323</v>
      </c>
      <c r="C26" s="3" t="s">
        <v>19</v>
      </c>
      <c r="D26" s="4">
        <v>2603.84</v>
      </c>
      <c r="E26" s="4"/>
      <c r="F26" s="4"/>
      <c r="G26" s="4">
        <v>610</v>
      </c>
      <c r="H26" s="31">
        <f t="shared" si="2"/>
        <v>23.43</v>
      </c>
      <c r="I26" s="31">
        <v>0</v>
      </c>
    </row>
    <row r="27" spans="1:9" ht="12.95" customHeight="1" x14ac:dyDescent="0.25">
      <c r="A27" s="2"/>
      <c r="B27" s="2"/>
      <c r="C27" s="3"/>
      <c r="D27" s="4"/>
      <c r="E27" s="4"/>
      <c r="F27" s="4"/>
      <c r="G27" s="4"/>
      <c r="H27" s="31"/>
      <c r="I27" s="31">
        <v>0</v>
      </c>
    </row>
    <row r="28" spans="1:9" ht="12.95" customHeight="1" x14ac:dyDescent="0.25">
      <c r="A28" s="2"/>
      <c r="B28" s="2"/>
      <c r="C28" s="3"/>
      <c r="D28" s="4"/>
      <c r="E28" s="4"/>
      <c r="F28" s="4"/>
      <c r="G28" s="4"/>
      <c r="H28" s="31">
        <v>0</v>
      </c>
      <c r="I28" s="31">
        <v>0</v>
      </c>
    </row>
    <row r="29" spans="1:9" ht="0" hidden="1" customHeight="1" x14ac:dyDescent="0.25"/>
    <row r="30" spans="1:9" x14ac:dyDescent="0.25">
      <c r="G30" s="40"/>
    </row>
    <row r="33" spans="1:9" x14ac:dyDescent="0.25">
      <c r="A33" t="s">
        <v>243</v>
      </c>
    </row>
    <row r="38" spans="1:9" x14ac:dyDescent="0.25">
      <c r="D38" s="48" t="s">
        <v>95</v>
      </c>
      <c r="E38" s="48"/>
      <c r="F38" s="41"/>
      <c r="G38" s="41"/>
      <c r="H38" s="48" t="s">
        <v>96</v>
      </c>
      <c r="I38" s="48"/>
    </row>
    <row r="39" spans="1:9" x14ac:dyDescent="0.25">
      <c r="D39" s="41"/>
      <c r="E39" s="41"/>
      <c r="F39" s="41"/>
      <c r="G39" s="41"/>
      <c r="H39" s="41"/>
      <c r="I39" s="41"/>
    </row>
    <row r="40" spans="1:9" x14ac:dyDescent="0.25">
      <c r="D40" s="42"/>
      <c r="E40" s="42"/>
      <c r="F40" s="41"/>
      <c r="G40" s="41"/>
      <c r="H40" s="42"/>
      <c r="I40" s="42"/>
    </row>
    <row r="41" spans="1:9" x14ac:dyDescent="0.25">
      <c r="D41" s="49" t="s">
        <v>244</v>
      </c>
      <c r="E41" s="49"/>
      <c r="F41" s="41"/>
      <c r="G41" s="41"/>
      <c r="H41" s="49" t="s">
        <v>245</v>
      </c>
      <c r="I41" s="49"/>
    </row>
  </sheetData>
  <mergeCells count="5">
    <mergeCell ref="A3:I3"/>
    <mergeCell ref="D38:E38"/>
    <mergeCell ref="H38:I38"/>
    <mergeCell ref="D41:E41"/>
    <mergeCell ref="H41:I41"/>
  </mergeCells>
  <pageMargins left="0.19685039370078741" right="0.19685039370078741" top="0.19685039370078741" bottom="0.19685039370078741" header="0.39370078740157483" footer="0.39370078740157483"/>
  <pageSetup paperSize="9" orientation="landscape" horizontalDpi="300" verticalDpi="300" r:id="rId1"/>
  <headerFooter alignWithMargins="0"/>
  <ignoredErrors>
    <ignoredError sqref="B7:B8 B13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5"/>
  <sheetViews>
    <sheetView showGridLines="0" topLeftCell="A2" workbookViewId="0">
      <pane ySplit="2" topLeftCell="A4" activePane="bottomLeft" state="frozen"/>
      <selection activeCell="A2" sqref="A2"/>
      <selection pane="bottomLeft" activeCell="J82" sqref="J82"/>
    </sheetView>
  </sheetViews>
  <sheetFormatPr defaultRowHeight="15" x14ac:dyDescent="0.25"/>
  <cols>
    <col min="1" max="2" width="10.7109375" customWidth="1"/>
    <col min="3" max="3" width="55.7109375" customWidth="1"/>
    <col min="4" max="7" width="11.7109375" customWidth="1"/>
    <col min="8" max="9" width="9.7109375" customWidth="1"/>
  </cols>
  <sheetData>
    <row r="1" spans="1:9" ht="9.9499999999999993" customHeight="1" x14ac:dyDescent="0.25"/>
    <row r="2" spans="1:9" ht="20.100000000000001" customHeight="1" x14ac:dyDescent="0.25">
      <c r="A2" s="47" t="s">
        <v>94</v>
      </c>
      <c r="B2" s="47"/>
      <c r="C2" s="47"/>
      <c r="D2" s="47"/>
      <c r="E2" s="47"/>
      <c r="F2" s="47"/>
      <c r="G2" s="47"/>
      <c r="H2" s="47"/>
      <c r="I2" s="47"/>
    </row>
    <row r="3" spans="1:9" ht="22.5" x14ac:dyDescent="0.25">
      <c r="A3" s="1" t="s">
        <v>1</v>
      </c>
      <c r="B3" s="1" t="s">
        <v>2</v>
      </c>
      <c r="C3" s="1" t="s">
        <v>20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</row>
    <row r="4" spans="1:9" x14ac:dyDescent="0.25">
      <c r="A4" s="30">
        <v>1</v>
      </c>
      <c r="B4" s="30">
        <v>2</v>
      </c>
      <c r="C4" s="30">
        <v>3</v>
      </c>
      <c r="D4" s="30">
        <v>4</v>
      </c>
      <c r="E4" s="30">
        <v>5</v>
      </c>
      <c r="F4" s="30">
        <v>6</v>
      </c>
      <c r="G4" s="30">
        <v>7</v>
      </c>
      <c r="H4" s="30" t="s">
        <v>91</v>
      </c>
      <c r="I4" s="30" t="s">
        <v>92</v>
      </c>
    </row>
    <row r="5" spans="1:9" x14ac:dyDescent="0.25">
      <c r="A5" s="19" t="s">
        <v>0</v>
      </c>
      <c r="B5" s="19" t="s">
        <v>0</v>
      </c>
      <c r="C5" s="19" t="s">
        <v>21</v>
      </c>
      <c r="D5" s="20">
        <f t="shared" ref="D5:D11" si="0">D6</f>
        <v>7535262.4799999995</v>
      </c>
      <c r="E5" s="20">
        <f t="shared" ref="E5:I11" si="1">E6</f>
        <v>8357000</v>
      </c>
      <c r="F5" s="20">
        <f t="shared" si="1"/>
        <v>9041000</v>
      </c>
      <c r="G5" s="20">
        <f t="shared" si="1"/>
        <v>8640283.7599999961</v>
      </c>
      <c r="H5" s="33">
        <f t="shared" si="1"/>
        <v>115</v>
      </c>
      <c r="I5" s="33">
        <f t="shared" si="1"/>
        <v>96</v>
      </c>
    </row>
    <row r="6" spans="1:9" x14ac:dyDescent="0.25">
      <c r="A6" s="5" t="s">
        <v>5</v>
      </c>
      <c r="B6" s="5" t="s">
        <v>22</v>
      </c>
      <c r="C6" s="5" t="s">
        <v>23</v>
      </c>
      <c r="D6" s="6">
        <f t="shared" si="0"/>
        <v>7535262.4799999995</v>
      </c>
      <c r="E6" s="6">
        <f t="shared" si="1"/>
        <v>8357000</v>
      </c>
      <c r="F6" s="6">
        <f t="shared" si="1"/>
        <v>9041000</v>
      </c>
      <c r="G6" s="6">
        <f t="shared" si="1"/>
        <v>8640283.7599999961</v>
      </c>
      <c r="H6" s="34">
        <f t="shared" si="1"/>
        <v>115</v>
      </c>
      <c r="I6" s="34">
        <f t="shared" si="1"/>
        <v>96</v>
      </c>
    </row>
    <row r="7" spans="1:9" x14ac:dyDescent="0.25">
      <c r="A7" s="7" t="s">
        <v>8</v>
      </c>
      <c r="B7" s="7" t="s">
        <v>24</v>
      </c>
      <c r="C7" s="7" t="s">
        <v>25</v>
      </c>
      <c r="D7" s="8">
        <f t="shared" si="0"/>
        <v>7535262.4799999995</v>
      </c>
      <c r="E7" s="8">
        <f t="shared" si="1"/>
        <v>8357000</v>
      </c>
      <c r="F7" s="8">
        <f t="shared" si="1"/>
        <v>9041000</v>
      </c>
      <c r="G7" s="8">
        <f t="shared" si="1"/>
        <v>8640283.7599999961</v>
      </c>
      <c r="H7" s="35">
        <f t="shared" si="1"/>
        <v>115</v>
      </c>
      <c r="I7" s="35">
        <f t="shared" si="1"/>
        <v>96</v>
      </c>
    </row>
    <row r="8" spans="1:9" x14ac:dyDescent="0.25">
      <c r="A8" s="9" t="s">
        <v>26</v>
      </c>
      <c r="B8" s="9" t="s">
        <v>27</v>
      </c>
      <c r="C8" s="9" t="s">
        <v>74</v>
      </c>
      <c r="D8" s="10">
        <f t="shared" si="0"/>
        <v>7535262.4799999995</v>
      </c>
      <c r="E8" s="10">
        <f t="shared" si="1"/>
        <v>8357000</v>
      </c>
      <c r="F8" s="10">
        <f t="shared" si="1"/>
        <v>9041000</v>
      </c>
      <c r="G8" s="10">
        <f t="shared" si="1"/>
        <v>8640283.7599999961</v>
      </c>
      <c r="H8" s="36">
        <f t="shared" si="1"/>
        <v>115</v>
      </c>
      <c r="I8" s="36">
        <f t="shared" si="1"/>
        <v>96</v>
      </c>
    </row>
    <row r="9" spans="1:9" x14ac:dyDescent="0.25">
      <c r="A9" s="11" t="s">
        <v>28</v>
      </c>
      <c r="B9" s="11" t="s">
        <v>29</v>
      </c>
      <c r="C9" s="11" t="s">
        <v>75</v>
      </c>
      <c r="D9" s="12">
        <f t="shared" si="0"/>
        <v>7535262.4799999995</v>
      </c>
      <c r="E9" s="12">
        <f t="shared" si="1"/>
        <v>8357000</v>
      </c>
      <c r="F9" s="12">
        <f t="shared" si="1"/>
        <v>9041000</v>
      </c>
      <c r="G9" s="12">
        <f t="shared" si="1"/>
        <v>8640283.7599999961</v>
      </c>
      <c r="H9" s="37">
        <f t="shared" si="1"/>
        <v>115</v>
      </c>
      <c r="I9" s="37">
        <f t="shared" si="1"/>
        <v>96</v>
      </c>
    </row>
    <row r="10" spans="1:9" x14ac:dyDescent="0.25">
      <c r="A10" s="13" t="s">
        <v>11</v>
      </c>
      <c r="B10" s="13">
        <v>23</v>
      </c>
      <c r="C10" s="13" t="s">
        <v>97</v>
      </c>
      <c r="D10" s="14">
        <f t="shared" si="0"/>
        <v>7535262.4799999995</v>
      </c>
      <c r="E10" s="14">
        <f t="shared" si="1"/>
        <v>8357000</v>
      </c>
      <c r="F10" s="14">
        <f t="shared" si="1"/>
        <v>9041000</v>
      </c>
      <c r="G10" s="14">
        <f t="shared" si="1"/>
        <v>8640283.7599999961</v>
      </c>
      <c r="H10" s="38">
        <f t="shared" si="1"/>
        <v>115</v>
      </c>
      <c r="I10" s="38">
        <f t="shared" si="1"/>
        <v>96</v>
      </c>
    </row>
    <row r="11" spans="1:9" x14ac:dyDescent="0.25">
      <c r="A11" s="15" t="s">
        <v>72</v>
      </c>
      <c r="B11" s="15" t="s">
        <v>30</v>
      </c>
      <c r="C11" s="15" t="s">
        <v>31</v>
      </c>
      <c r="D11" s="16">
        <f t="shared" si="0"/>
        <v>7535262.4799999995</v>
      </c>
      <c r="E11" s="16">
        <f t="shared" si="1"/>
        <v>8357000</v>
      </c>
      <c r="F11" s="16">
        <f t="shared" si="1"/>
        <v>9041000</v>
      </c>
      <c r="G11" s="16">
        <f t="shared" si="1"/>
        <v>8640283.7599999961</v>
      </c>
      <c r="H11" s="39">
        <f t="shared" si="1"/>
        <v>115</v>
      </c>
      <c r="I11" s="39">
        <f t="shared" si="1"/>
        <v>96</v>
      </c>
    </row>
    <row r="12" spans="1:9" x14ac:dyDescent="0.25">
      <c r="A12" s="17" t="s">
        <v>12</v>
      </c>
      <c r="B12" s="17" t="s">
        <v>13</v>
      </c>
      <c r="C12" s="17" t="s">
        <v>14</v>
      </c>
      <c r="D12" s="18">
        <f>SUM(D13:D91)</f>
        <v>7535262.4799999995</v>
      </c>
      <c r="E12" s="18">
        <f>SUM(E13:E91)</f>
        <v>8357000</v>
      </c>
      <c r="F12" s="18">
        <f>SUM(F13:F91)</f>
        <v>9041000</v>
      </c>
      <c r="G12" s="18">
        <f>SUM(G13:G91)</f>
        <v>8640283.7599999961</v>
      </c>
      <c r="H12" s="32">
        <f>ROUND(G12/D12*100,0)</f>
        <v>115</v>
      </c>
      <c r="I12" s="32">
        <f>ROUND(G12/F12*100,0)</f>
        <v>96</v>
      </c>
    </row>
    <row r="13" spans="1:9" ht="12.95" customHeight="1" x14ac:dyDescent="0.25">
      <c r="A13" s="2" t="s">
        <v>98</v>
      </c>
      <c r="B13" s="2" t="s">
        <v>32</v>
      </c>
      <c r="C13" s="3" t="s">
        <v>33</v>
      </c>
      <c r="D13" s="4">
        <v>4634381.49</v>
      </c>
      <c r="E13" s="4">
        <v>4815000</v>
      </c>
      <c r="F13" s="4">
        <v>5215000</v>
      </c>
      <c r="G13" s="4">
        <v>5312577.78</v>
      </c>
      <c r="H13" s="31">
        <f>ROUND(G13/D13*100,2)</f>
        <v>114.63</v>
      </c>
      <c r="I13" s="31">
        <f>ROUND(G13/F13*100,2)</f>
        <v>101.87</v>
      </c>
    </row>
    <row r="14" spans="1:9" ht="12.95" customHeight="1" x14ac:dyDescent="0.25">
      <c r="A14" s="2" t="s">
        <v>99</v>
      </c>
      <c r="B14" s="2">
        <v>31113</v>
      </c>
      <c r="C14" s="3" t="s">
        <v>83</v>
      </c>
      <c r="D14" s="4"/>
      <c r="E14" s="4">
        <v>100000</v>
      </c>
      <c r="F14" s="4">
        <v>100000</v>
      </c>
      <c r="G14" s="4">
        <v>16947.990000000002</v>
      </c>
      <c r="H14" s="31">
        <v>0</v>
      </c>
      <c r="I14" s="31">
        <f t="shared" ref="I14:I74" si="2">ROUND(G14/F14*100,2)</f>
        <v>16.95</v>
      </c>
    </row>
    <row r="15" spans="1:9" ht="12.95" customHeight="1" x14ac:dyDescent="0.25">
      <c r="A15" s="2" t="s">
        <v>100</v>
      </c>
      <c r="B15" s="2" t="s">
        <v>34</v>
      </c>
      <c r="C15" s="3" t="s">
        <v>35</v>
      </c>
      <c r="D15" s="4">
        <v>142039.74</v>
      </c>
      <c r="E15" s="4">
        <v>120000</v>
      </c>
      <c r="F15" s="4">
        <v>150000</v>
      </c>
      <c r="G15" s="4">
        <v>201846.37</v>
      </c>
      <c r="H15" s="31">
        <f t="shared" ref="H15:H74" si="3">ROUND(G15/D15*100,2)</f>
        <v>142.11000000000001</v>
      </c>
      <c r="I15" s="31">
        <f t="shared" si="2"/>
        <v>134.56</v>
      </c>
    </row>
    <row r="16" spans="1:9" ht="12.95" customHeight="1" x14ac:dyDescent="0.25">
      <c r="A16" s="2" t="s">
        <v>101</v>
      </c>
      <c r="B16" s="2" t="s">
        <v>36</v>
      </c>
      <c r="C16" s="3" t="s">
        <v>37</v>
      </c>
      <c r="D16" s="4">
        <v>66485.55</v>
      </c>
      <c r="E16" s="4">
        <v>60000</v>
      </c>
      <c r="F16" s="4">
        <v>62000</v>
      </c>
      <c r="G16" s="4">
        <v>55762.5</v>
      </c>
      <c r="H16" s="31">
        <f t="shared" si="3"/>
        <v>83.87</v>
      </c>
      <c r="I16" s="31">
        <f t="shared" si="2"/>
        <v>89.94</v>
      </c>
    </row>
    <row r="17" spans="1:9" ht="12.95" customHeight="1" x14ac:dyDescent="0.25">
      <c r="A17" s="2" t="s">
        <v>102</v>
      </c>
      <c r="B17" s="2" t="s">
        <v>38</v>
      </c>
      <c r="C17" s="3" t="s">
        <v>39</v>
      </c>
      <c r="D17" s="4">
        <v>40888.54</v>
      </c>
      <c r="E17" s="4">
        <v>60000</v>
      </c>
      <c r="F17" s="4">
        <v>100000</v>
      </c>
      <c r="G17" s="4">
        <v>54316.06</v>
      </c>
      <c r="H17" s="31">
        <f t="shared" si="3"/>
        <v>132.84</v>
      </c>
      <c r="I17" s="31">
        <f t="shared" si="2"/>
        <v>54.32</v>
      </c>
    </row>
    <row r="18" spans="1:9" ht="12.95" customHeight="1" x14ac:dyDescent="0.25">
      <c r="A18" s="2" t="s">
        <v>103</v>
      </c>
      <c r="B18" s="2" t="s">
        <v>40</v>
      </c>
      <c r="C18" s="3" t="s">
        <v>41</v>
      </c>
      <c r="D18" s="4">
        <v>90900</v>
      </c>
      <c r="E18" s="4">
        <v>100000</v>
      </c>
      <c r="F18" s="4">
        <v>100000</v>
      </c>
      <c r="G18" s="4">
        <v>97189</v>
      </c>
      <c r="H18" s="31">
        <f t="shared" si="3"/>
        <v>106.92</v>
      </c>
      <c r="I18" s="31">
        <f t="shared" si="2"/>
        <v>97.19</v>
      </c>
    </row>
    <row r="19" spans="1:9" ht="12.95" customHeight="1" x14ac:dyDescent="0.25">
      <c r="A19" s="2" t="s">
        <v>104</v>
      </c>
      <c r="B19" s="2" t="s">
        <v>42</v>
      </c>
      <c r="C19" s="3" t="s">
        <v>43</v>
      </c>
      <c r="D19" s="4"/>
      <c r="E19" s="4"/>
      <c r="F19" s="4"/>
      <c r="G19" s="4"/>
      <c r="H19" s="31">
        <v>0</v>
      </c>
      <c r="I19" s="31">
        <v>0</v>
      </c>
    </row>
    <row r="20" spans="1:9" ht="12.95" customHeight="1" x14ac:dyDescent="0.25">
      <c r="A20" s="2" t="s">
        <v>105</v>
      </c>
      <c r="B20" s="2" t="s">
        <v>44</v>
      </c>
      <c r="C20" s="3" t="s">
        <v>73</v>
      </c>
      <c r="D20" s="4">
        <v>3300.01</v>
      </c>
      <c r="E20" s="4">
        <v>40000</v>
      </c>
      <c r="F20" s="4">
        <v>20000</v>
      </c>
      <c r="G20" s="4">
        <v>10500</v>
      </c>
      <c r="H20" s="31">
        <f t="shared" si="3"/>
        <v>318.18</v>
      </c>
      <c r="I20" s="31">
        <f t="shared" si="2"/>
        <v>52.5</v>
      </c>
    </row>
    <row r="21" spans="1:9" ht="12.95" customHeight="1" x14ac:dyDescent="0.25">
      <c r="A21" s="2" t="s">
        <v>106</v>
      </c>
      <c r="B21" s="2" t="s">
        <v>45</v>
      </c>
      <c r="C21" s="3" t="s">
        <v>46</v>
      </c>
      <c r="D21" s="4">
        <v>74750</v>
      </c>
      <c r="E21" s="4">
        <v>75000</v>
      </c>
      <c r="F21" s="4">
        <v>72000</v>
      </c>
      <c r="G21" s="4">
        <v>69000</v>
      </c>
      <c r="H21" s="31">
        <f t="shared" si="3"/>
        <v>92.31</v>
      </c>
      <c r="I21" s="31">
        <f t="shared" si="2"/>
        <v>95.83</v>
      </c>
    </row>
    <row r="22" spans="1:9" ht="12.95" customHeight="1" x14ac:dyDescent="0.25">
      <c r="A22" s="2" t="s">
        <v>107</v>
      </c>
      <c r="B22" s="2">
        <v>31219</v>
      </c>
      <c r="C22" s="3" t="s">
        <v>84</v>
      </c>
      <c r="D22" s="4">
        <v>3000</v>
      </c>
      <c r="E22" s="4">
        <v>15000</v>
      </c>
      <c r="F22" s="4">
        <v>8000</v>
      </c>
      <c r="G22" s="4">
        <v>7712.45</v>
      </c>
      <c r="H22" s="31">
        <f t="shared" si="3"/>
        <v>257.08</v>
      </c>
      <c r="I22" s="31">
        <f>ROUND(G22/F22*100,2)</f>
        <v>96.41</v>
      </c>
    </row>
    <row r="23" spans="1:9" ht="12.95" customHeight="1" x14ac:dyDescent="0.25">
      <c r="A23" s="2" t="s">
        <v>108</v>
      </c>
      <c r="B23" s="2" t="s">
        <v>47</v>
      </c>
      <c r="C23" s="3" t="s">
        <v>48</v>
      </c>
      <c r="D23" s="4">
        <v>786743.21</v>
      </c>
      <c r="E23" s="4">
        <v>750000</v>
      </c>
      <c r="F23" s="4">
        <v>880000</v>
      </c>
      <c r="G23" s="4">
        <v>831345.84</v>
      </c>
      <c r="H23" s="31">
        <f t="shared" si="3"/>
        <v>105.67</v>
      </c>
      <c r="I23" s="31">
        <f>ROUND(G23/F23*100,2)</f>
        <v>94.47</v>
      </c>
    </row>
    <row r="24" spans="1:9" ht="12.95" customHeight="1" x14ac:dyDescent="0.25">
      <c r="A24" s="2" t="s">
        <v>109</v>
      </c>
      <c r="B24" s="2">
        <v>31332</v>
      </c>
      <c r="C24" s="3" t="s">
        <v>110</v>
      </c>
      <c r="D24" s="4">
        <v>5200</v>
      </c>
      <c r="E24" s="4"/>
      <c r="F24" s="4">
        <v>3000</v>
      </c>
      <c r="G24" s="4">
        <v>288.06</v>
      </c>
      <c r="H24" s="31">
        <f t="shared" si="3"/>
        <v>5.54</v>
      </c>
      <c r="I24" s="31">
        <f t="shared" si="2"/>
        <v>9.6</v>
      </c>
    </row>
    <row r="25" spans="1:9" ht="12.95" customHeight="1" x14ac:dyDescent="0.25">
      <c r="A25" s="2" t="s">
        <v>111</v>
      </c>
      <c r="B25" s="2">
        <v>31333</v>
      </c>
      <c r="C25" s="3" t="s">
        <v>112</v>
      </c>
      <c r="D25" s="4">
        <v>7806</v>
      </c>
      <c r="E25" s="4"/>
      <c r="F25" s="4">
        <v>70000</v>
      </c>
      <c r="G25" s="4" t="s">
        <v>216</v>
      </c>
      <c r="H25" s="31">
        <v>0</v>
      </c>
      <c r="I25" s="31">
        <v>0</v>
      </c>
    </row>
    <row r="26" spans="1:9" ht="12.95" customHeight="1" x14ac:dyDescent="0.25">
      <c r="A26" s="2" t="s">
        <v>113</v>
      </c>
      <c r="B26" s="2">
        <v>32111</v>
      </c>
      <c r="C26" s="3" t="s">
        <v>49</v>
      </c>
      <c r="D26" s="4">
        <v>5700</v>
      </c>
      <c r="E26" s="4">
        <v>53000</v>
      </c>
      <c r="F26" s="4">
        <v>13000</v>
      </c>
      <c r="G26" s="4">
        <v>4500</v>
      </c>
      <c r="H26" s="31">
        <f>ROUND(G26/D26*100,2)</f>
        <v>78.95</v>
      </c>
      <c r="I26" s="31">
        <f t="shared" si="2"/>
        <v>34.619999999999997</v>
      </c>
    </row>
    <row r="27" spans="1:9" ht="12.95" customHeight="1" x14ac:dyDescent="0.25">
      <c r="A27" s="2" t="s">
        <v>114</v>
      </c>
      <c r="B27" s="2">
        <v>32112</v>
      </c>
      <c r="C27" s="3" t="s">
        <v>50</v>
      </c>
      <c r="D27" s="4">
        <v>7806</v>
      </c>
      <c r="E27" s="4">
        <v>20000</v>
      </c>
      <c r="F27" s="4">
        <v>5000</v>
      </c>
      <c r="G27" s="4"/>
      <c r="H27" s="31">
        <f t="shared" si="3"/>
        <v>0</v>
      </c>
      <c r="I27" s="31">
        <f t="shared" si="2"/>
        <v>0</v>
      </c>
    </row>
    <row r="28" spans="1:9" ht="12.95" customHeight="1" x14ac:dyDescent="0.25">
      <c r="A28" s="2" t="s">
        <v>115</v>
      </c>
      <c r="B28" s="2">
        <v>32113</v>
      </c>
      <c r="C28" s="3" t="s">
        <v>117</v>
      </c>
      <c r="D28" s="4">
        <v>19557.990000000002</v>
      </c>
      <c r="E28" s="4">
        <v>190000</v>
      </c>
      <c r="F28" s="4">
        <v>90000</v>
      </c>
      <c r="G28" s="4">
        <v>52803.93</v>
      </c>
      <c r="H28" s="31">
        <f>ROUND(G28/D28*100,2)</f>
        <v>269.99</v>
      </c>
      <c r="I28" s="31">
        <f>ROUND(G28/F28*100,2)</f>
        <v>58.67</v>
      </c>
    </row>
    <row r="29" spans="1:9" ht="12.95" customHeight="1" x14ac:dyDescent="0.25">
      <c r="A29" s="2" t="s">
        <v>116</v>
      </c>
      <c r="B29" s="2">
        <v>32114</v>
      </c>
      <c r="C29" s="3" t="s">
        <v>118</v>
      </c>
      <c r="D29" s="4"/>
      <c r="E29" s="4">
        <v>200000</v>
      </c>
      <c r="F29" s="4">
        <v>300000</v>
      </c>
      <c r="G29" s="4">
        <v>276188.59999999998</v>
      </c>
      <c r="H29" s="31">
        <v>0</v>
      </c>
      <c r="I29" s="31">
        <f t="shared" si="2"/>
        <v>92.06</v>
      </c>
    </row>
    <row r="30" spans="1:9" ht="12.95" customHeight="1" x14ac:dyDescent="0.25">
      <c r="A30" s="2" t="s">
        <v>119</v>
      </c>
      <c r="B30" s="2">
        <v>32115</v>
      </c>
      <c r="C30" s="3" t="s">
        <v>51</v>
      </c>
      <c r="D30" s="4">
        <v>2086.6</v>
      </c>
      <c r="E30" s="4">
        <v>40000</v>
      </c>
      <c r="F30" s="4">
        <v>10000</v>
      </c>
      <c r="G30" s="4">
        <v>686.6</v>
      </c>
      <c r="H30" s="31">
        <f>ROUND(G30/D30*100,2)</f>
        <v>32.909999999999997</v>
      </c>
      <c r="I30" s="31">
        <f>ROUND(G30/F30*100,2)</f>
        <v>6.87</v>
      </c>
    </row>
    <row r="31" spans="1:9" ht="12.95" customHeight="1" x14ac:dyDescent="0.25">
      <c r="A31" s="2" t="s">
        <v>120</v>
      </c>
      <c r="B31" s="2">
        <v>32116</v>
      </c>
      <c r="C31" s="3" t="s">
        <v>52</v>
      </c>
      <c r="D31" s="4"/>
      <c r="E31" s="4">
        <v>20000</v>
      </c>
      <c r="F31" s="4">
        <v>20000</v>
      </c>
      <c r="G31" s="4"/>
      <c r="H31" s="31">
        <v>0</v>
      </c>
      <c r="I31" s="31">
        <f t="shared" si="2"/>
        <v>0</v>
      </c>
    </row>
    <row r="32" spans="1:9" ht="12.95" customHeight="1" x14ac:dyDescent="0.25">
      <c r="A32" s="2" t="s">
        <v>121</v>
      </c>
      <c r="B32" s="2">
        <v>32119</v>
      </c>
      <c r="C32" s="3" t="s">
        <v>122</v>
      </c>
      <c r="D32" s="4"/>
      <c r="E32" s="4">
        <v>450000</v>
      </c>
      <c r="F32" s="4">
        <v>150000</v>
      </c>
      <c r="G32" s="4">
        <v>262960.68</v>
      </c>
      <c r="H32" s="31">
        <v>0</v>
      </c>
      <c r="I32" s="31">
        <f t="shared" si="2"/>
        <v>175.31</v>
      </c>
    </row>
    <row r="33" spans="1:9" ht="12.95" customHeight="1" x14ac:dyDescent="0.25">
      <c r="A33" s="2" t="s">
        <v>123</v>
      </c>
      <c r="B33" s="2">
        <v>32121</v>
      </c>
      <c r="C33" s="3" t="s">
        <v>124</v>
      </c>
      <c r="D33" s="4">
        <v>6115.84</v>
      </c>
      <c r="E33" s="4">
        <v>6000</v>
      </c>
      <c r="F33" s="4">
        <v>16000</v>
      </c>
      <c r="G33" s="4">
        <v>-13231.52</v>
      </c>
      <c r="H33" s="31">
        <f>ROUND(G33/D33*100,2)</f>
        <v>-216.35</v>
      </c>
      <c r="I33" s="31">
        <f t="shared" si="2"/>
        <v>-82.7</v>
      </c>
    </row>
    <row r="34" spans="1:9" ht="12.95" customHeight="1" x14ac:dyDescent="0.25">
      <c r="A34" s="2" t="s">
        <v>125</v>
      </c>
      <c r="B34" s="2">
        <v>32131</v>
      </c>
      <c r="C34" s="3" t="s">
        <v>126</v>
      </c>
      <c r="D34" s="4">
        <v>540</v>
      </c>
      <c r="E34" s="4">
        <v>9000</v>
      </c>
      <c r="F34" s="4">
        <v>9000</v>
      </c>
      <c r="G34" s="4"/>
      <c r="H34" s="31">
        <f t="shared" si="3"/>
        <v>0</v>
      </c>
      <c r="I34" s="31">
        <f t="shared" si="2"/>
        <v>0</v>
      </c>
    </row>
    <row r="35" spans="1:9" ht="12.95" customHeight="1" x14ac:dyDescent="0.25">
      <c r="A35" s="2" t="s">
        <v>127</v>
      </c>
      <c r="B35" s="2">
        <v>32132</v>
      </c>
      <c r="C35" s="3" t="s">
        <v>85</v>
      </c>
      <c r="D35" s="4">
        <v>655</v>
      </c>
      <c r="E35" s="4">
        <v>2000</v>
      </c>
      <c r="F35" s="4">
        <v>2000</v>
      </c>
      <c r="G35" s="4"/>
      <c r="H35" s="31">
        <v>0</v>
      </c>
      <c r="I35" s="31">
        <f t="shared" si="2"/>
        <v>0</v>
      </c>
    </row>
    <row r="36" spans="1:9" ht="12.95" customHeight="1" x14ac:dyDescent="0.25">
      <c r="A36" s="2" t="s">
        <v>128</v>
      </c>
      <c r="B36" s="2">
        <v>32141</v>
      </c>
      <c r="C36" s="3" t="s">
        <v>129</v>
      </c>
      <c r="D36" s="4">
        <v>6428</v>
      </c>
      <c r="E36" s="4">
        <v>15000</v>
      </c>
      <c r="F36" s="4">
        <v>15000</v>
      </c>
      <c r="G36" s="4">
        <v>7384</v>
      </c>
      <c r="H36" s="31">
        <f t="shared" si="3"/>
        <v>114.87</v>
      </c>
      <c r="I36" s="31">
        <f t="shared" si="2"/>
        <v>49.23</v>
      </c>
    </row>
    <row r="37" spans="1:9" ht="12.95" customHeight="1" x14ac:dyDescent="0.25">
      <c r="A37" s="2" t="s">
        <v>130</v>
      </c>
      <c r="B37" s="2">
        <v>32211</v>
      </c>
      <c r="C37" s="3" t="s">
        <v>53</v>
      </c>
      <c r="D37" s="4">
        <v>9218.56</v>
      </c>
      <c r="E37" s="4">
        <v>7000</v>
      </c>
      <c r="F37" s="4">
        <v>7000</v>
      </c>
      <c r="G37" s="4">
        <v>7856.88</v>
      </c>
      <c r="H37" s="31">
        <f t="shared" si="3"/>
        <v>85.23</v>
      </c>
      <c r="I37" s="31">
        <f t="shared" si="2"/>
        <v>112.24</v>
      </c>
    </row>
    <row r="38" spans="1:9" ht="12.95" customHeight="1" x14ac:dyDescent="0.25">
      <c r="A38" s="2" t="s">
        <v>131</v>
      </c>
      <c r="B38" s="2">
        <v>32212</v>
      </c>
      <c r="C38" s="3" t="s">
        <v>132</v>
      </c>
      <c r="D38" s="4">
        <v>4054.44</v>
      </c>
      <c r="E38" s="4">
        <v>7000</v>
      </c>
      <c r="F38" s="4">
        <v>7000</v>
      </c>
      <c r="G38" s="4">
        <v>2784.21</v>
      </c>
      <c r="H38" s="31">
        <f t="shared" si="3"/>
        <v>68.67</v>
      </c>
      <c r="I38" s="31">
        <f t="shared" si="2"/>
        <v>39.770000000000003</v>
      </c>
    </row>
    <row r="39" spans="1:9" ht="12.95" customHeight="1" x14ac:dyDescent="0.25">
      <c r="A39" s="2" t="s">
        <v>133</v>
      </c>
      <c r="B39" s="2">
        <v>32214</v>
      </c>
      <c r="C39" s="3" t="s">
        <v>54</v>
      </c>
      <c r="D39" s="4">
        <v>15368.18</v>
      </c>
      <c r="E39" s="4">
        <v>12000</v>
      </c>
      <c r="F39" s="4">
        <v>12000</v>
      </c>
      <c r="G39" s="4">
        <v>4418.72</v>
      </c>
      <c r="H39" s="31">
        <f t="shared" si="3"/>
        <v>28.75</v>
      </c>
      <c r="I39" s="31">
        <f t="shared" si="2"/>
        <v>36.82</v>
      </c>
    </row>
    <row r="40" spans="1:9" ht="12.95" customHeight="1" x14ac:dyDescent="0.25">
      <c r="A40" s="2" t="s">
        <v>134</v>
      </c>
      <c r="B40" s="2">
        <v>32216</v>
      </c>
      <c r="C40" s="3" t="s">
        <v>135</v>
      </c>
      <c r="D40" s="4"/>
      <c r="E40" s="4">
        <v>16000</v>
      </c>
      <c r="F40" s="4">
        <v>16000</v>
      </c>
      <c r="G40" s="4"/>
      <c r="H40" s="31">
        <v>0</v>
      </c>
      <c r="I40" s="31">
        <f t="shared" si="2"/>
        <v>0</v>
      </c>
    </row>
    <row r="41" spans="1:9" ht="12.95" customHeight="1" x14ac:dyDescent="0.25">
      <c r="A41" s="2" t="s">
        <v>136</v>
      </c>
      <c r="B41" s="2">
        <v>32219</v>
      </c>
      <c r="C41" s="3" t="s">
        <v>55</v>
      </c>
      <c r="D41" s="4">
        <v>1477.5</v>
      </c>
      <c r="E41" s="4">
        <v>5000</v>
      </c>
      <c r="F41" s="4">
        <v>5000</v>
      </c>
      <c r="G41" s="4"/>
      <c r="H41" s="31">
        <f t="shared" si="3"/>
        <v>0</v>
      </c>
      <c r="I41" s="31">
        <f t="shared" si="2"/>
        <v>0</v>
      </c>
    </row>
    <row r="42" spans="1:9" ht="12.95" customHeight="1" x14ac:dyDescent="0.25">
      <c r="A42" s="2" t="s">
        <v>137</v>
      </c>
      <c r="B42" s="2">
        <v>32221</v>
      </c>
      <c r="C42" s="3" t="s">
        <v>138</v>
      </c>
      <c r="D42" s="4">
        <v>587814.89</v>
      </c>
      <c r="E42" s="4">
        <v>450000</v>
      </c>
      <c r="F42" s="4">
        <v>650000</v>
      </c>
      <c r="G42" s="4">
        <v>617404.55000000005</v>
      </c>
      <c r="H42" s="31">
        <f t="shared" si="3"/>
        <v>105.03</v>
      </c>
      <c r="I42" s="31">
        <f t="shared" si="2"/>
        <v>94.99</v>
      </c>
    </row>
    <row r="43" spans="1:9" ht="12.95" customHeight="1" x14ac:dyDescent="0.25">
      <c r="A43" s="2" t="s">
        <v>139</v>
      </c>
      <c r="B43" s="2">
        <v>32224</v>
      </c>
      <c r="C43" s="3" t="s">
        <v>56</v>
      </c>
      <c r="D43" s="4">
        <v>6800.34</v>
      </c>
      <c r="E43" s="4">
        <v>16000</v>
      </c>
      <c r="F43" s="4">
        <v>16000</v>
      </c>
      <c r="G43" s="4">
        <v>10268.99</v>
      </c>
      <c r="H43" s="31">
        <f t="shared" si="3"/>
        <v>151.01</v>
      </c>
      <c r="I43" s="31">
        <f>ROUND(G43/F43*100,2)</f>
        <v>64.180000000000007</v>
      </c>
    </row>
    <row r="44" spans="1:9" ht="12.95" customHeight="1" x14ac:dyDescent="0.25">
      <c r="A44" s="2" t="s">
        <v>140</v>
      </c>
      <c r="B44" s="2">
        <v>32231</v>
      </c>
      <c r="C44" s="3" t="s">
        <v>141</v>
      </c>
      <c r="D44" s="4">
        <v>5294.85</v>
      </c>
      <c r="E44" s="4"/>
      <c r="F44" s="4"/>
      <c r="G44" s="4">
        <v>7835.19</v>
      </c>
      <c r="H44" s="31">
        <v>0</v>
      </c>
      <c r="I44" s="31">
        <v>0</v>
      </c>
    </row>
    <row r="45" spans="1:9" ht="12.95" customHeight="1" x14ac:dyDescent="0.25">
      <c r="A45" s="2" t="s">
        <v>142</v>
      </c>
      <c r="B45" s="2">
        <v>32233</v>
      </c>
      <c r="C45" s="3" t="s">
        <v>143</v>
      </c>
      <c r="D45" s="4">
        <v>9574.2000000000007</v>
      </c>
      <c r="E45" s="4"/>
      <c r="F45" s="4"/>
      <c r="G45" s="4">
        <v>24370.04</v>
      </c>
      <c r="H45" s="31">
        <f t="shared" si="3"/>
        <v>254.54</v>
      </c>
      <c r="I45" s="31">
        <v>0</v>
      </c>
    </row>
    <row r="46" spans="1:9" ht="12.95" customHeight="1" x14ac:dyDescent="0.25">
      <c r="A46" s="2" t="s">
        <v>144</v>
      </c>
      <c r="B46" s="2">
        <v>32234</v>
      </c>
      <c r="C46" s="3" t="s">
        <v>145</v>
      </c>
      <c r="D46" s="4">
        <v>13967.68</v>
      </c>
      <c r="E46" s="4">
        <v>11000</v>
      </c>
      <c r="F46" s="4">
        <v>16000</v>
      </c>
      <c r="G46" s="4">
        <v>15069.38</v>
      </c>
      <c r="H46" s="31">
        <f>ROUND(G46/D46*100,2)</f>
        <v>107.89</v>
      </c>
      <c r="I46" s="31">
        <f t="shared" si="2"/>
        <v>94.18</v>
      </c>
    </row>
    <row r="47" spans="1:9" ht="12.95" customHeight="1" x14ac:dyDescent="0.25">
      <c r="A47" s="2" t="s">
        <v>146</v>
      </c>
      <c r="B47" s="2">
        <v>32242</v>
      </c>
      <c r="C47" s="3" t="s">
        <v>57</v>
      </c>
      <c r="D47" s="4">
        <v>375</v>
      </c>
      <c r="E47" s="4">
        <v>10000</v>
      </c>
      <c r="F47" s="4">
        <v>10000</v>
      </c>
      <c r="G47" s="4"/>
      <c r="H47" s="31">
        <f t="shared" si="3"/>
        <v>0</v>
      </c>
      <c r="I47" s="31">
        <f t="shared" si="2"/>
        <v>0</v>
      </c>
    </row>
    <row r="48" spans="1:9" ht="12.95" customHeight="1" x14ac:dyDescent="0.25">
      <c r="A48" s="2" t="s">
        <v>147</v>
      </c>
      <c r="B48" s="2">
        <v>32244</v>
      </c>
      <c r="C48" s="3" t="s">
        <v>148</v>
      </c>
      <c r="D48" s="4">
        <v>12720.41</v>
      </c>
      <c r="E48" s="4">
        <v>10000</v>
      </c>
      <c r="F48" s="4">
        <v>30000</v>
      </c>
      <c r="G48" s="4">
        <v>28078.17</v>
      </c>
      <c r="H48" s="31">
        <f t="shared" si="3"/>
        <v>220.73</v>
      </c>
      <c r="I48" s="31">
        <f>ROUND(G48/F48*100,2)</f>
        <v>93.59</v>
      </c>
    </row>
    <row r="49" spans="1:9" ht="12.95" customHeight="1" x14ac:dyDescent="0.25">
      <c r="A49" s="2" t="s">
        <v>149</v>
      </c>
      <c r="B49" s="2">
        <v>32251</v>
      </c>
      <c r="C49" s="3" t="s">
        <v>58</v>
      </c>
      <c r="D49" s="4">
        <v>14572.38</v>
      </c>
      <c r="E49" s="4">
        <v>8000</v>
      </c>
      <c r="F49" s="4">
        <v>18000</v>
      </c>
      <c r="G49" s="4">
        <v>5222.6000000000004</v>
      </c>
      <c r="H49" s="31">
        <f>ROUND(G49/D49*100,2)</f>
        <v>35.840000000000003</v>
      </c>
      <c r="I49" s="31">
        <f>ROUND(G49/F49*100,2)</f>
        <v>29.01</v>
      </c>
    </row>
    <row r="50" spans="1:9" ht="12.95" customHeight="1" x14ac:dyDescent="0.25">
      <c r="A50" s="2" t="s">
        <v>150</v>
      </c>
      <c r="B50" s="2">
        <v>32252</v>
      </c>
      <c r="C50" s="3" t="s">
        <v>151</v>
      </c>
      <c r="D50" s="4"/>
      <c r="E50" s="4">
        <v>5000</v>
      </c>
      <c r="F50" s="4">
        <v>8000</v>
      </c>
      <c r="G50" s="4">
        <v>3000</v>
      </c>
      <c r="H50" s="31">
        <v>0</v>
      </c>
      <c r="I50" s="31">
        <f>ROUND(G50/F50*100,2)</f>
        <v>37.5</v>
      </c>
    </row>
    <row r="51" spans="1:9" ht="12.95" customHeight="1" x14ac:dyDescent="0.25">
      <c r="A51" s="2" t="s">
        <v>152</v>
      </c>
      <c r="B51" s="2">
        <v>32271</v>
      </c>
      <c r="C51" s="3" t="s">
        <v>59</v>
      </c>
      <c r="D51" s="4">
        <v>4140.42</v>
      </c>
      <c r="E51" s="4">
        <v>5000</v>
      </c>
      <c r="F51" s="4">
        <v>5000</v>
      </c>
      <c r="G51" s="4">
        <v>1369</v>
      </c>
      <c r="H51" s="31">
        <f>ROUND(G51/D51*100,2)</f>
        <v>33.06</v>
      </c>
      <c r="I51" s="31">
        <f>ROUND(G51/F51*100,2)</f>
        <v>27.38</v>
      </c>
    </row>
    <row r="52" spans="1:9" ht="12.95" customHeight="1" x14ac:dyDescent="0.25">
      <c r="A52" s="2" t="s">
        <v>153</v>
      </c>
      <c r="B52" s="2">
        <v>32311</v>
      </c>
      <c r="C52" s="3" t="s">
        <v>60</v>
      </c>
      <c r="D52" s="4">
        <v>10889.43</v>
      </c>
      <c r="E52" s="4">
        <v>14000</v>
      </c>
      <c r="F52" s="4">
        <v>4000</v>
      </c>
      <c r="G52" s="4">
        <v>5702.54</v>
      </c>
      <c r="H52" s="31">
        <f>ROUND(G52/D52*100,2)</f>
        <v>52.37</v>
      </c>
      <c r="I52" s="31">
        <f t="shared" si="2"/>
        <v>142.56</v>
      </c>
    </row>
    <row r="53" spans="1:9" ht="12.95" customHeight="1" x14ac:dyDescent="0.25">
      <c r="A53" s="2" t="s">
        <v>154</v>
      </c>
      <c r="B53" s="2">
        <v>32312</v>
      </c>
      <c r="C53" s="3" t="s">
        <v>155</v>
      </c>
      <c r="D53" s="4"/>
      <c r="E53" s="4">
        <v>1500</v>
      </c>
      <c r="F53" s="4">
        <v>1500</v>
      </c>
      <c r="G53" s="4"/>
      <c r="H53" s="31">
        <v>0</v>
      </c>
      <c r="I53" s="31">
        <f t="shared" si="2"/>
        <v>0</v>
      </c>
    </row>
    <row r="54" spans="1:9" ht="12.95" customHeight="1" x14ac:dyDescent="0.25">
      <c r="A54" s="2" t="s">
        <v>156</v>
      </c>
      <c r="B54" s="2">
        <v>32313</v>
      </c>
      <c r="C54" s="3" t="s">
        <v>157</v>
      </c>
      <c r="D54" s="4">
        <v>1618.75</v>
      </c>
      <c r="E54" s="4">
        <v>1000</v>
      </c>
      <c r="F54" s="4">
        <v>1000</v>
      </c>
      <c r="G54" s="4">
        <v>212.1</v>
      </c>
      <c r="H54" s="31">
        <f>ROUND(G54/D54*100,2)</f>
        <v>13.1</v>
      </c>
      <c r="I54" s="31">
        <f>ROUND(G54/F54*100,2)</f>
        <v>21.21</v>
      </c>
    </row>
    <row r="55" spans="1:9" ht="12.95" customHeight="1" x14ac:dyDescent="0.25">
      <c r="A55" s="2" t="s">
        <v>158</v>
      </c>
      <c r="B55" s="2">
        <v>32319</v>
      </c>
      <c r="C55" s="3" t="s">
        <v>86</v>
      </c>
      <c r="D55" s="4"/>
      <c r="E55" s="4">
        <v>50000</v>
      </c>
      <c r="F55" s="4">
        <v>100000</v>
      </c>
      <c r="G55" s="4">
        <v>83571.759999999995</v>
      </c>
      <c r="H55" s="31">
        <v>0</v>
      </c>
      <c r="I55" s="31">
        <f>ROUND(G55/F55*100,2)</f>
        <v>83.57</v>
      </c>
    </row>
    <row r="56" spans="1:9" ht="12.95" customHeight="1" x14ac:dyDescent="0.25">
      <c r="A56" s="2" t="s">
        <v>159</v>
      </c>
      <c r="B56" s="2">
        <v>32329</v>
      </c>
      <c r="C56" s="3" t="s">
        <v>160</v>
      </c>
      <c r="D56" s="4">
        <v>77601.08</v>
      </c>
      <c r="E56" s="4">
        <v>20000</v>
      </c>
      <c r="F56" s="4">
        <v>40000</v>
      </c>
      <c r="G56" s="4">
        <v>2585.2800000000002</v>
      </c>
      <c r="H56" s="31">
        <f t="shared" si="3"/>
        <v>3.33</v>
      </c>
      <c r="I56">
        <f>ROUND(G56/F56*100,2)</f>
        <v>6.46</v>
      </c>
    </row>
    <row r="57" spans="1:9" ht="12.95" customHeight="1" x14ac:dyDescent="0.25">
      <c r="A57" s="2" t="s">
        <v>161</v>
      </c>
      <c r="B57" s="2">
        <v>32332</v>
      </c>
      <c r="C57" s="3" t="s">
        <v>162</v>
      </c>
      <c r="D57" s="4"/>
      <c r="E57" s="4">
        <v>20000</v>
      </c>
      <c r="F57" s="4">
        <v>20000</v>
      </c>
      <c r="G57" s="4"/>
      <c r="H57" s="31">
        <v>0</v>
      </c>
      <c r="I57" s="31">
        <f t="shared" si="2"/>
        <v>0</v>
      </c>
    </row>
    <row r="58" spans="1:9" ht="12.95" customHeight="1" x14ac:dyDescent="0.25">
      <c r="A58" s="2" t="s">
        <v>163</v>
      </c>
      <c r="B58" s="2">
        <v>32334</v>
      </c>
      <c r="C58" s="3" t="s">
        <v>164</v>
      </c>
      <c r="D58" s="4"/>
      <c r="E58" s="4">
        <v>20000</v>
      </c>
      <c r="F58" s="4">
        <v>20000</v>
      </c>
      <c r="G58" s="4"/>
      <c r="H58" s="31">
        <v>0</v>
      </c>
      <c r="I58" s="31">
        <f t="shared" si="2"/>
        <v>0</v>
      </c>
    </row>
    <row r="59" spans="1:9" ht="12.95" customHeight="1" x14ac:dyDescent="0.25">
      <c r="A59" s="2" t="s">
        <v>165</v>
      </c>
      <c r="B59" s="2">
        <v>32339</v>
      </c>
      <c r="C59" s="3" t="s">
        <v>166</v>
      </c>
      <c r="D59" s="4">
        <v>122250</v>
      </c>
      <c r="E59" s="4">
        <v>61000</v>
      </c>
      <c r="F59" s="4">
        <v>61000</v>
      </c>
      <c r="G59" s="4">
        <v>9118.75</v>
      </c>
      <c r="H59" s="31">
        <f>ROUND(G59/D59*100,2)</f>
        <v>7.46</v>
      </c>
      <c r="I59" s="31">
        <f t="shared" si="2"/>
        <v>14.95</v>
      </c>
    </row>
    <row r="60" spans="1:9" ht="12.95" customHeight="1" x14ac:dyDescent="0.25">
      <c r="A60" s="2" t="s">
        <v>167</v>
      </c>
      <c r="B60" s="2">
        <v>32341</v>
      </c>
      <c r="C60" s="3" t="s">
        <v>168</v>
      </c>
      <c r="D60" s="4">
        <v>1185.56</v>
      </c>
      <c r="E60" s="4">
        <v>10000</v>
      </c>
      <c r="F60" s="4">
        <v>10000</v>
      </c>
      <c r="G60" s="4">
        <v>3026.49</v>
      </c>
      <c r="H60" s="31">
        <f>ROUND(G60/D60*100,2)</f>
        <v>255.28</v>
      </c>
      <c r="I60" s="31">
        <f t="shared" si="2"/>
        <v>30.26</v>
      </c>
    </row>
    <row r="61" spans="1:9" ht="12.95" customHeight="1" x14ac:dyDescent="0.25">
      <c r="A61" s="2" t="s">
        <v>169</v>
      </c>
      <c r="B61" s="2">
        <v>32342</v>
      </c>
      <c r="C61" s="3" t="s">
        <v>170</v>
      </c>
      <c r="D61" s="4">
        <v>1186.5</v>
      </c>
      <c r="E61" s="4">
        <v>10000</v>
      </c>
      <c r="F61" s="4">
        <v>10000</v>
      </c>
      <c r="G61" s="4">
        <v>1661</v>
      </c>
      <c r="H61" s="31">
        <f t="shared" si="3"/>
        <v>139.99</v>
      </c>
      <c r="I61" s="31">
        <f t="shared" si="2"/>
        <v>16.61</v>
      </c>
    </row>
    <row r="62" spans="1:9" ht="12.95" customHeight="1" x14ac:dyDescent="0.25">
      <c r="A62" s="2" t="s">
        <v>171</v>
      </c>
      <c r="B62" s="2">
        <v>32349</v>
      </c>
      <c r="C62" s="3" t="s">
        <v>172</v>
      </c>
      <c r="D62" s="4"/>
      <c r="E62" s="4">
        <v>3000</v>
      </c>
      <c r="F62" s="4">
        <v>3000</v>
      </c>
      <c r="G62" s="4"/>
      <c r="H62" s="31">
        <v>0</v>
      </c>
      <c r="I62" s="31">
        <v>0</v>
      </c>
    </row>
    <row r="63" spans="1:9" ht="12.95" customHeight="1" x14ac:dyDescent="0.25">
      <c r="A63" s="2" t="s">
        <v>173</v>
      </c>
      <c r="B63" s="2">
        <v>32351</v>
      </c>
      <c r="C63" s="3" t="s">
        <v>174</v>
      </c>
      <c r="D63" s="4"/>
      <c r="E63" s="4"/>
      <c r="F63" s="4">
        <v>4000</v>
      </c>
      <c r="G63" s="4">
        <v>6901.02</v>
      </c>
      <c r="H63" s="31">
        <v>0</v>
      </c>
      <c r="I63" s="31">
        <f t="shared" si="2"/>
        <v>172.53</v>
      </c>
    </row>
    <row r="64" spans="1:9" ht="12.95" customHeight="1" x14ac:dyDescent="0.25">
      <c r="A64" s="2" t="s">
        <v>175</v>
      </c>
      <c r="B64" s="2">
        <v>32354</v>
      </c>
      <c r="C64" s="3" t="s">
        <v>67</v>
      </c>
      <c r="D64" s="4"/>
      <c r="E64" s="4">
        <v>3000</v>
      </c>
      <c r="F64" s="4">
        <v>3000</v>
      </c>
      <c r="G64" s="29"/>
      <c r="H64" s="31">
        <v>0</v>
      </c>
      <c r="I64" s="31">
        <f t="shared" si="2"/>
        <v>0</v>
      </c>
    </row>
    <row r="65" spans="1:10" ht="12.95" customHeight="1" x14ac:dyDescent="0.25">
      <c r="A65" s="2" t="s">
        <v>176</v>
      </c>
      <c r="B65" s="2">
        <v>32361</v>
      </c>
      <c r="C65" s="3" t="s">
        <v>177</v>
      </c>
      <c r="D65" s="4">
        <v>1900</v>
      </c>
      <c r="E65" s="4">
        <v>6000</v>
      </c>
      <c r="F65" s="4">
        <v>6000</v>
      </c>
      <c r="G65" s="4">
        <v>5570</v>
      </c>
      <c r="H65" s="31">
        <f t="shared" si="3"/>
        <v>293.16000000000003</v>
      </c>
      <c r="I65" s="31">
        <f t="shared" si="2"/>
        <v>92.83</v>
      </c>
    </row>
    <row r="66" spans="1:10" ht="12.95" customHeight="1" x14ac:dyDescent="0.25">
      <c r="A66" s="2" t="s">
        <v>178</v>
      </c>
      <c r="B66" s="2">
        <v>32369</v>
      </c>
      <c r="C66" s="3" t="s">
        <v>179</v>
      </c>
      <c r="D66" s="4">
        <v>2721.5</v>
      </c>
      <c r="E66" s="4">
        <v>8000</v>
      </c>
      <c r="F66" s="4">
        <v>8000</v>
      </c>
      <c r="G66" s="4">
        <v>7744</v>
      </c>
      <c r="H66" s="31">
        <f>ROUND(G66/D66*100,2)</f>
        <v>284.55</v>
      </c>
      <c r="I66" s="31">
        <f t="shared" si="2"/>
        <v>96.8</v>
      </c>
    </row>
    <row r="67" spans="1:10" ht="12.95" customHeight="1" x14ac:dyDescent="0.25">
      <c r="A67" s="2" t="s">
        <v>180</v>
      </c>
      <c r="B67" s="2">
        <v>32379</v>
      </c>
      <c r="C67" s="3" t="s">
        <v>87</v>
      </c>
      <c r="D67" s="4">
        <v>189833</v>
      </c>
      <c r="E67" s="4">
        <v>101000</v>
      </c>
      <c r="F67" s="4">
        <v>101000</v>
      </c>
      <c r="G67" s="4">
        <v>86100</v>
      </c>
      <c r="H67" s="31">
        <f>ROUND(G67/D67*100,2)</f>
        <v>45.36</v>
      </c>
      <c r="I67" s="31">
        <f t="shared" si="2"/>
        <v>85.25</v>
      </c>
    </row>
    <row r="68" spans="1:10" ht="12.95" customHeight="1" x14ac:dyDescent="0.25">
      <c r="A68" s="2" t="s">
        <v>181</v>
      </c>
      <c r="B68" s="2">
        <v>32389</v>
      </c>
      <c r="C68" s="3" t="s">
        <v>182</v>
      </c>
      <c r="D68" s="4">
        <v>13152.28</v>
      </c>
      <c r="E68" s="4">
        <v>8000</v>
      </c>
      <c r="F68" s="4">
        <v>8000</v>
      </c>
      <c r="G68" s="4">
        <v>5828.65</v>
      </c>
      <c r="H68" s="31">
        <f>ROUND(G68/D68*100,2)</f>
        <v>44.32</v>
      </c>
      <c r="I68" s="31">
        <f t="shared" si="2"/>
        <v>72.86</v>
      </c>
    </row>
    <row r="69" spans="1:10" ht="12.95" customHeight="1" x14ac:dyDescent="0.25">
      <c r="A69" s="2" t="s">
        <v>183</v>
      </c>
      <c r="B69" s="2">
        <v>32394</v>
      </c>
      <c r="C69" s="3" t="s">
        <v>61</v>
      </c>
      <c r="D69" s="4"/>
      <c r="E69" s="4">
        <v>10000</v>
      </c>
      <c r="F69" s="4">
        <v>10000</v>
      </c>
      <c r="G69" s="4"/>
      <c r="H69" s="31">
        <v>0</v>
      </c>
      <c r="I69" s="31">
        <v>0</v>
      </c>
    </row>
    <row r="70" spans="1:10" ht="12.95" customHeight="1" x14ac:dyDescent="0.25">
      <c r="A70" s="2" t="s">
        <v>184</v>
      </c>
      <c r="B70" s="2">
        <v>32399</v>
      </c>
      <c r="C70" s="3" t="s">
        <v>62</v>
      </c>
      <c r="D70" s="4">
        <v>109120.98</v>
      </c>
      <c r="E70" s="4">
        <v>50000</v>
      </c>
      <c r="F70" s="4">
        <v>80000</v>
      </c>
      <c r="G70" s="4">
        <v>151340.92000000001</v>
      </c>
      <c r="H70" s="31">
        <f>ROUND(G70/D70*100,2)</f>
        <v>138.69</v>
      </c>
      <c r="I70" s="31">
        <f>ROUND(G70/F70*100,2)</f>
        <v>189.18</v>
      </c>
    </row>
    <row r="71" spans="1:10" ht="12.95" customHeight="1" x14ac:dyDescent="0.25">
      <c r="A71" s="2" t="s">
        <v>185</v>
      </c>
      <c r="B71" s="2">
        <v>32921</v>
      </c>
      <c r="C71" s="3" t="s">
        <v>186</v>
      </c>
      <c r="D71" s="4">
        <v>10245.25</v>
      </c>
      <c r="E71" s="4">
        <v>8000</v>
      </c>
      <c r="F71" s="4">
        <v>10000</v>
      </c>
      <c r="G71" s="4">
        <v>10703.75</v>
      </c>
      <c r="H71" s="31">
        <f t="shared" si="3"/>
        <v>104.48</v>
      </c>
      <c r="I71" s="31">
        <f>ROUND(G71/F71*100,2)</f>
        <v>107.04</v>
      </c>
    </row>
    <row r="72" spans="1:10" ht="12.95" customHeight="1" x14ac:dyDescent="0.25">
      <c r="A72" s="2" t="s">
        <v>187</v>
      </c>
      <c r="B72" s="2">
        <v>32922</v>
      </c>
      <c r="C72" s="3" t="s">
        <v>188</v>
      </c>
      <c r="D72" s="4"/>
      <c r="E72" s="4">
        <v>12000</v>
      </c>
      <c r="F72" s="4">
        <v>10000</v>
      </c>
      <c r="G72" s="4">
        <v>7600</v>
      </c>
      <c r="H72" s="31">
        <v>0</v>
      </c>
      <c r="I72" s="31">
        <f>ROUND(G72/F72*100,2)</f>
        <v>76</v>
      </c>
      <c r="J72" s="31"/>
    </row>
    <row r="73" spans="1:10" ht="12.95" customHeight="1" x14ac:dyDescent="0.25">
      <c r="A73" s="2" t="s">
        <v>189</v>
      </c>
      <c r="B73" s="2">
        <v>32931</v>
      </c>
      <c r="C73" s="3" t="s">
        <v>63</v>
      </c>
      <c r="D73" s="4"/>
      <c r="E73" s="4"/>
      <c r="F73" s="4">
        <v>5000</v>
      </c>
      <c r="G73" s="4">
        <v>3442.36</v>
      </c>
      <c r="H73" s="31">
        <v>0</v>
      </c>
      <c r="I73" s="31">
        <f t="shared" si="2"/>
        <v>68.849999999999994</v>
      </c>
    </row>
    <row r="74" spans="1:10" ht="12.95" customHeight="1" x14ac:dyDescent="0.25">
      <c r="A74" s="2" t="s">
        <v>190</v>
      </c>
      <c r="B74" s="2">
        <v>32941</v>
      </c>
      <c r="C74" s="3" t="s">
        <v>64</v>
      </c>
      <c r="D74" s="4">
        <v>350</v>
      </c>
      <c r="E74" s="4">
        <v>3000</v>
      </c>
      <c r="F74" s="4">
        <v>3000</v>
      </c>
      <c r="G74" s="4">
        <v>950</v>
      </c>
      <c r="H74" s="31">
        <f t="shared" si="3"/>
        <v>271.43</v>
      </c>
      <c r="I74" s="31">
        <f t="shared" si="2"/>
        <v>31.67</v>
      </c>
    </row>
    <row r="75" spans="1:10" ht="12.95" customHeight="1" x14ac:dyDescent="0.25">
      <c r="A75" s="2" t="s">
        <v>191</v>
      </c>
      <c r="B75" s="2">
        <v>32953</v>
      </c>
      <c r="C75" s="3" t="s">
        <v>192</v>
      </c>
      <c r="D75" s="4">
        <v>95</v>
      </c>
      <c r="E75" s="4">
        <v>2000</v>
      </c>
      <c r="F75" s="4">
        <v>2000</v>
      </c>
      <c r="G75" s="4"/>
      <c r="H75" s="31">
        <v>0</v>
      </c>
      <c r="I75" s="31">
        <v>0</v>
      </c>
    </row>
    <row r="76" spans="1:10" ht="12.95" customHeight="1" x14ac:dyDescent="0.25">
      <c r="A76" s="2" t="s">
        <v>193</v>
      </c>
      <c r="B76" s="2">
        <v>32959</v>
      </c>
      <c r="C76" s="3" t="s">
        <v>65</v>
      </c>
      <c r="D76" s="4"/>
      <c r="E76" s="4">
        <v>30000</v>
      </c>
      <c r="F76" s="4"/>
      <c r="G76" s="4"/>
      <c r="H76" s="31"/>
      <c r="I76" s="31">
        <v>0</v>
      </c>
    </row>
    <row r="77" spans="1:10" ht="12.95" customHeight="1" x14ac:dyDescent="0.25">
      <c r="A77" s="2" t="s">
        <v>194</v>
      </c>
      <c r="B77" s="2">
        <v>32961</v>
      </c>
      <c r="C77" s="3" t="s">
        <v>88</v>
      </c>
      <c r="D77" s="4">
        <v>18420.63</v>
      </c>
      <c r="E77" s="4">
        <v>0</v>
      </c>
      <c r="F77" s="4">
        <v>20000</v>
      </c>
      <c r="G77" s="4">
        <v>20450</v>
      </c>
      <c r="H77" s="31">
        <v>0</v>
      </c>
      <c r="I77" s="31">
        <f>ROUND(G77/F77*100,2)</f>
        <v>102.25</v>
      </c>
    </row>
    <row r="78" spans="1:10" ht="12.95" customHeight="1" x14ac:dyDescent="0.25">
      <c r="A78" s="2" t="s">
        <v>195</v>
      </c>
      <c r="B78" s="2">
        <v>32991</v>
      </c>
      <c r="C78" s="3" t="s">
        <v>196</v>
      </c>
      <c r="D78" s="4">
        <v>250</v>
      </c>
      <c r="E78" s="4">
        <v>1000</v>
      </c>
      <c r="F78" s="4">
        <v>1000</v>
      </c>
      <c r="G78" s="4">
        <v>550</v>
      </c>
      <c r="H78" s="31">
        <f t="shared" ref="H78:H86" si="4">ROUND(G78/D78*100,2)</f>
        <v>220</v>
      </c>
      <c r="I78" s="31">
        <f t="shared" ref="I78:I87" si="5">ROUND(G78/F78*100,2)</f>
        <v>55</v>
      </c>
    </row>
    <row r="79" spans="1:10" ht="12.95" customHeight="1" x14ac:dyDescent="0.25">
      <c r="A79" s="2" t="s">
        <v>197</v>
      </c>
      <c r="B79" s="2">
        <v>32999</v>
      </c>
      <c r="C79" s="3" t="s">
        <v>66</v>
      </c>
      <c r="D79" s="4">
        <v>99417.44</v>
      </c>
      <c r="E79" s="4">
        <v>100000</v>
      </c>
      <c r="F79" s="4">
        <v>100000</v>
      </c>
      <c r="G79" s="4">
        <v>108000</v>
      </c>
      <c r="H79" s="31">
        <f>ROUND(G79/D79*100,2)</f>
        <v>108.63</v>
      </c>
      <c r="I79" s="31">
        <f>ROUND(G79/F79*100,2)</f>
        <v>108</v>
      </c>
    </row>
    <row r="80" spans="1:10" ht="12.95" customHeight="1" x14ac:dyDescent="0.25">
      <c r="A80" s="2" t="s">
        <v>198</v>
      </c>
      <c r="B80" s="2">
        <v>34311</v>
      </c>
      <c r="C80" s="3" t="s">
        <v>199</v>
      </c>
      <c r="D80" s="4">
        <v>7719.47</v>
      </c>
      <c r="E80" s="4">
        <v>7000</v>
      </c>
      <c r="F80" s="4">
        <v>7000</v>
      </c>
      <c r="G80" s="4">
        <v>3797.44</v>
      </c>
      <c r="H80" s="31">
        <f>ROUND(G80/D80*100,2)</f>
        <v>49.19</v>
      </c>
      <c r="I80" s="31">
        <f>ROUND(G80/F80*100,2)</f>
        <v>54.25</v>
      </c>
    </row>
    <row r="81" spans="1:9" ht="12.95" customHeight="1" x14ac:dyDescent="0.25">
      <c r="A81" s="2" t="s">
        <v>200</v>
      </c>
      <c r="B81" s="2">
        <v>34331</v>
      </c>
      <c r="C81" s="3" t="s">
        <v>89</v>
      </c>
      <c r="D81" s="4"/>
      <c r="E81" s="4"/>
      <c r="F81" s="4">
        <v>5000</v>
      </c>
      <c r="G81" s="4">
        <v>287.24</v>
      </c>
      <c r="H81" s="31">
        <v>0</v>
      </c>
      <c r="I81" s="31">
        <f t="shared" si="5"/>
        <v>5.74</v>
      </c>
    </row>
    <row r="82" spans="1:9" ht="12.95" customHeight="1" x14ac:dyDescent="0.25">
      <c r="A82" s="2" t="s">
        <v>201</v>
      </c>
      <c r="B82" s="2">
        <v>34332</v>
      </c>
      <c r="C82" s="3" t="s">
        <v>90</v>
      </c>
      <c r="D82" s="4"/>
      <c r="E82" s="4"/>
      <c r="F82" s="4">
        <v>7000</v>
      </c>
      <c r="G82" s="4">
        <v>4134.3599999999997</v>
      </c>
      <c r="H82" s="31">
        <v>0</v>
      </c>
      <c r="I82" s="31">
        <f>ROUND(G82/F82*100,2)</f>
        <v>59.06</v>
      </c>
    </row>
    <row r="83" spans="1:9" ht="12.95" customHeight="1" x14ac:dyDescent="0.25">
      <c r="A83" s="2" t="s">
        <v>202</v>
      </c>
      <c r="B83" s="2">
        <v>34333</v>
      </c>
      <c r="C83" s="3" t="s">
        <v>203</v>
      </c>
      <c r="D83" s="4"/>
      <c r="E83" s="4">
        <v>500</v>
      </c>
      <c r="F83" s="4">
        <v>500</v>
      </c>
      <c r="G83" s="4"/>
      <c r="H83" s="31">
        <v>0</v>
      </c>
      <c r="I83" s="31">
        <f t="shared" si="5"/>
        <v>0</v>
      </c>
    </row>
    <row r="84" spans="1:9" ht="12.95" customHeight="1" x14ac:dyDescent="0.25">
      <c r="A84" s="2" t="s">
        <v>204</v>
      </c>
      <c r="B84" s="2">
        <v>34339</v>
      </c>
      <c r="C84" s="3" t="s">
        <v>205</v>
      </c>
      <c r="D84" s="4"/>
      <c r="E84" s="4"/>
      <c r="F84" s="4">
        <v>5000</v>
      </c>
      <c r="G84" s="4">
        <v>7282.64</v>
      </c>
      <c r="H84" s="31">
        <v>0</v>
      </c>
      <c r="I84" s="31">
        <f t="shared" si="5"/>
        <v>145.65</v>
      </c>
    </row>
    <row r="85" spans="1:9" ht="12.95" customHeight="1" x14ac:dyDescent="0.25">
      <c r="A85" s="2" t="s">
        <v>206</v>
      </c>
      <c r="B85" s="2">
        <v>36931</v>
      </c>
      <c r="C85" s="3" t="s">
        <v>207</v>
      </c>
      <c r="D85" s="4">
        <v>29966.65</v>
      </c>
      <c r="E85" s="4">
        <v>30000</v>
      </c>
      <c r="F85" s="4">
        <v>90000</v>
      </c>
      <c r="G85" s="4">
        <v>98371</v>
      </c>
      <c r="H85" s="31">
        <f t="shared" si="4"/>
        <v>328.27</v>
      </c>
      <c r="I85" s="31">
        <f t="shared" si="5"/>
        <v>109.3</v>
      </c>
    </row>
    <row r="86" spans="1:9" ht="12.95" customHeight="1" x14ac:dyDescent="0.25">
      <c r="A86" s="2" t="s">
        <v>208</v>
      </c>
      <c r="B86" s="2">
        <v>42211</v>
      </c>
      <c r="C86" s="3" t="s">
        <v>68</v>
      </c>
      <c r="D86" s="4">
        <v>33422.94</v>
      </c>
      <c r="E86" s="4">
        <v>25000</v>
      </c>
      <c r="F86" s="4">
        <v>25000</v>
      </c>
      <c r="G86" s="4">
        <v>4811.5</v>
      </c>
      <c r="H86" s="31">
        <f t="shared" si="4"/>
        <v>14.4</v>
      </c>
      <c r="I86" s="31">
        <f t="shared" si="5"/>
        <v>19.25</v>
      </c>
    </row>
    <row r="87" spans="1:9" ht="12.95" customHeight="1" x14ac:dyDescent="0.25">
      <c r="A87" s="2" t="s">
        <v>209</v>
      </c>
      <c r="B87" s="2">
        <v>42229</v>
      </c>
      <c r="C87" s="3" t="s">
        <v>69</v>
      </c>
      <c r="D87" s="4">
        <v>4539</v>
      </c>
      <c r="E87" s="4"/>
      <c r="F87" s="4">
        <v>10000</v>
      </c>
      <c r="G87" s="4">
        <v>8648.2800000000007</v>
      </c>
      <c r="H87" s="31">
        <f>ROUND(G87/D87*100,2)</f>
        <v>190.53</v>
      </c>
      <c r="I87" s="31">
        <f t="shared" si="5"/>
        <v>86.48</v>
      </c>
    </row>
    <row r="88" spans="1:9" ht="12.95" customHeight="1" x14ac:dyDescent="0.25">
      <c r="A88" s="2" t="s">
        <v>210</v>
      </c>
      <c r="B88" s="2">
        <v>42242</v>
      </c>
      <c r="C88" s="3" t="s">
        <v>211</v>
      </c>
      <c r="D88" s="4"/>
      <c r="E88" s="4"/>
      <c r="F88" s="4"/>
      <c r="G88" s="4"/>
      <c r="H88" s="31"/>
      <c r="I88" s="31"/>
    </row>
    <row r="89" spans="1:9" ht="12.95" customHeight="1" x14ac:dyDescent="0.25">
      <c r="A89" s="2" t="s">
        <v>212</v>
      </c>
      <c r="B89" s="2">
        <v>42259</v>
      </c>
      <c r="C89" s="3" t="s">
        <v>213</v>
      </c>
      <c r="D89" s="4">
        <v>20376.240000000002</v>
      </c>
      <c r="E89" s="4"/>
      <c r="F89" s="4"/>
      <c r="G89" s="4"/>
      <c r="H89" s="31"/>
      <c r="I89" s="31"/>
    </row>
    <row r="90" spans="1:9" ht="12.95" customHeight="1" x14ac:dyDescent="0.25">
      <c r="A90" s="2" t="s">
        <v>214</v>
      </c>
      <c r="B90" s="2">
        <v>42273</v>
      </c>
      <c r="C90" s="3" t="s">
        <v>70</v>
      </c>
      <c r="D90" s="4">
        <v>173758.06</v>
      </c>
      <c r="E90" s="4">
        <v>25000</v>
      </c>
      <c r="F90" s="4">
        <v>25000</v>
      </c>
      <c r="G90" s="4">
        <v>3712.5</v>
      </c>
      <c r="H90" s="31">
        <f>ROUND(G90/D90*100,2)</f>
        <v>2.14</v>
      </c>
      <c r="I90" s="31">
        <f>ROUND(G90/F90*100,2)</f>
        <v>14.85</v>
      </c>
    </row>
    <row r="91" spans="1:9" ht="12.95" customHeight="1" x14ac:dyDescent="0.25">
      <c r="A91" s="2" t="s">
        <v>215</v>
      </c>
      <c r="B91" s="2">
        <v>42411</v>
      </c>
      <c r="C91" s="3" t="s">
        <v>71</v>
      </c>
      <c r="D91" s="4">
        <v>15479.9</v>
      </c>
      <c r="E91" s="4">
        <v>15000</v>
      </c>
      <c r="F91" s="4">
        <v>15000</v>
      </c>
      <c r="G91" s="4">
        <v>11724.11</v>
      </c>
      <c r="H91" s="31">
        <f>ROUND(G91/D91*100,2)</f>
        <v>75.739999999999995</v>
      </c>
      <c r="I91" s="31">
        <f>ROUND(G91/F91*100,2)</f>
        <v>78.16</v>
      </c>
    </row>
    <row r="92" spans="1:9" ht="12.95" customHeight="1" x14ac:dyDescent="0.25">
      <c r="A92" s="43"/>
      <c r="B92" s="43"/>
      <c r="C92" s="44"/>
      <c r="D92" s="45"/>
      <c r="E92" s="45"/>
      <c r="F92" s="45"/>
      <c r="G92" s="45"/>
      <c r="H92" s="46"/>
      <c r="I92" s="46"/>
    </row>
    <row r="93" spans="1:9" ht="12.95" customHeight="1" x14ac:dyDescent="0.25">
      <c r="A93" s="43"/>
      <c r="B93" s="43"/>
      <c r="C93" s="44"/>
      <c r="D93" s="45"/>
      <c r="E93" s="45"/>
      <c r="F93" s="45"/>
      <c r="G93" s="45"/>
      <c r="H93" s="46"/>
      <c r="I93" s="46"/>
    </row>
    <row r="94" spans="1:9" ht="15.75" customHeight="1" x14ac:dyDescent="0.25"/>
    <row r="95" spans="1:9" ht="15" customHeight="1" x14ac:dyDescent="0.25"/>
    <row r="96" spans="1:9" ht="15" customHeight="1" x14ac:dyDescent="0.25"/>
    <row r="97" spans="1:9" ht="15.75" customHeight="1" x14ac:dyDescent="0.25">
      <c r="A97" t="s">
        <v>243</v>
      </c>
    </row>
    <row r="102" spans="1:9" x14ac:dyDescent="0.25">
      <c r="D102" s="48" t="s">
        <v>95</v>
      </c>
      <c r="E102" s="48"/>
      <c r="F102" s="41"/>
      <c r="G102" s="41"/>
      <c r="H102" s="48" t="s">
        <v>96</v>
      </c>
      <c r="I102" s="48"/>
    </row>
    <row r="105" spans="1:9" x14ac:dyDescent="0.25">
      <c r="D105" s="49" t="s">
        <v>244</v>
      </c>
      <c r="E105" s="49"/>
      <c r="F105" s="41"/>
      <c r="G105" s="41"/>
      <c r="H105" s="49" t="s">
        <v>245</v>
      </c>
      <c r="I105" s="49"/>
    </row>
  </sheetData>
  <mergeCells count="5">
    <mergeCell ref="A2:I2"/>
    <mergeCell ref="D102:E102"/>
    <mergeCell ref="H102:I102"/>
    <mergeCell ref="D105:E105"/>
    <mergeCell ref="H105:I105"/>
  </mergeCells>
  <pageMargins left="0.19685039370078741" right="0.19685039370078741" top="0.19685039370078741" bottom="0.19685039370078741" header="0.39370078740157483" footer="0.39370078740157483"/>
  <pageSetup paperSize="9" orientation="landscape" horizontalDpi="300" verticalDpi="300" r:id="rId1"/>
  <headerFooter alignWithMargins="0"/>
  <ignoredErrors>
    <ignoredError sqref="B6:B9 B15:B21 B23 B11:B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Računovodstvo PC</cp:lastModifiedBy>
  <cp:lastPrinted>2022-03-29T13:07:19Z</cp:lastPrinted>
  <dcterms:created xsi:type="dcterms:W3CDTF">2022-03-11T10:41:54Z</dcterms:created>
  <dcterms:modified xsi:type="dcterms:W3CDTF">2022-03-30T05:54:44Z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